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9120" tabRatio="647"/>
  </bookViews>
  <sheets>
    <sheet name="матрица" sheetId="1" r:id="rId1"/>
    <sheet name="сводные" sheetId="2" r:id="rId2"/>
    <sheet name="диаграмма" sheetId="10" r:id="rId3"/>
    <sheet name="умения" sheetId="11" state="hidden" r:id="rId4"/>
    <sheet name="реком.обучающимся" sheetId="12" r:id="rId5"/>
  </sheets>
  <calcPr calcId="125725"/>
</workbook>
</file>

<file path=xl/calcChain.xml><?xml version="1.0" encoding="utf-8"?>
<calcChain xmlns="http://schemas.openxmlformats.org/spreadsheetml/2006/main">
  <c r="AS6" i="1"/>
  <c r="AT6"/>
  <c r="AT16" s="1"/>
  <c r="B15"/>
  <c r="D16" s="1"/>
  <c r="D15"/>
  <c r="E15"/>
  <c r="E16" s="1"/>
  <c r="F15"/>
  <c r="G15"/>
  <c r="H15"/>
  <c r="I15"/>
  <c r="I16" s="1"/>
  <c r="J15"/>
  <c r="K15"/>
  <c r="L15"/>
  <c r="M15"/>
  <c r="M16" s="1"/>
  <c r="N15"/>
  <c r="O15"/>
  <c r="P15"/>
  <c r="Q15"/>
  <c r="Q16" s="1"/>
  <c r="R15"/>
  <c r="S15"/>
  <c r="T15"/>
  <c r="U15"/>
  <c r="U16" s="1"/>
  <c r="V15"/>
  <c r="W15"/>
  <c r="X15"/>
  <c r="Y15"/>
  <c r="Y16" s="1"/>
  <c r="Z15"/>
  <c r="AA15"/>
  <c r="AB15"/>
  <c r="AC15"/>
  <c r="AC16" s="1"/>
  <c r="AD15"/>
  <c r="AE15"/>
  <c r="AF15"/>
  <c r="AG15"/>
  <c r="AG16" s="1"/>
  <c r="AH15"/>
  <c r="AI15"/>
  <c r="AJ15"/>
  <c r="AK15"/>
  <c r="AK16" s="1"/>
  <c r="AL15"/>
  <c r="AM15"/>
  <c r="AN15"/>
  <c r="AO15"/>
  <c r="AO16" s="1"/>
  <c r="AP15"/>
  <c r="AQ15"/>
  <c r="AR15"/>
  <c r="AS15"/>
  <c r="AS16" s="1"/>
  <c r="AT15"/>
  <c r="F16"/>
  <c r="G16"/>
  <c r="J16"/>
  <c r="K16"/>
  <c r="N16"/>
  <c r="O16"/>
  <c r="R16"/>
  <c r="S16"/>
  <c r="V16"/>
  <c r="W16"/>
  <c r="Z16"/>
  <c r="AA16"/>
  <c r="AB16"/>
  <c r="AD16"/>
  <c r="AE16"/>
  <c r="AF16"/>
  <c r="AH16"/>
  <c r="AI16"/>
  <c r="AJ16"/>
  <c r="AL16"/>
  <c r="AM16"/>
  <c r="AN16"/>
  <c r="AP16"/>
  <c r="AQ16"/>
  <c r="AU36"/>
  <c r="G12" i="2"/>
  <c r="B3"/>
  <c r="G11"/>
  <c r="G6"/>
  <c r="G8"/>
  <c r="G7"/>
  <c r="G9"/>
  <c r="G10"/>
  <c r="C10"/>
  <c r="D7" s="1"/>
  <c r="AR6" i="1" l="1"/>
  <c r="AR16" s="1"/>
  <c r="X16"/>
  <c r="T16"/>
  <c r="P16"/>
  <c r="L16"/>
  <c r="H16"/>
  <c r="D8" i="2"/>
  <c r="D9"/>
  <c r="D10" l="1"/>
  <c r="B2" i="11"/>
  <c r="H4"/>
  <c r="C4"/>
  <c r="M3"/>
  <c r="H3"/>
  <c r="C3"/>
  <c r="C14" i="2"/>
  <c r="AT31" i="1"/>
  <c r="AS31"/>
  <c r="B31"/>
  <c r="AR31"/>
  <c r="AS27"/>
  <c r="B27"/>
  <c r="AT27"/>
  <c r="AR27"/>
  <c r="AI31"/>
  <c r="AJ31"/>
  <c r="AK31"/>
  <c r="AL31"/>
  <c r="AM31"/>
  <c r="AN31"/>
  <c r="AO31"/>
  <c r="AP31"/>
  <c r="AQ31"/>
  <c r="AH31"/>
  <c r="AI27"/>
  <c r="AJ27"/>
  <c r="AJ10" i="10" s="1"/>
  <c r="AK27" i="1"/>
  <c r="AL27"/>
  <c r="AM27"/>
  <c r="AN27"/>
  <c r="AO27"/>
  <c r="AP27"/>
  <c r="AP28" s="1"/>
  <c r="AQ27"/>
  <c r="AH27"/>
  <c r="AR10" i="10" s="1"/>
  <c r="E31" i="1"/>
  <c r="E27"/>
  <c r="E23"/>
  <c r="B23"/>
  <c r="D27"/>
  <c r="D31"/>
  <c r="F31"/>
  <c r="F27"/>
  <c r="F28" s="1"/>
  <c r="F23"/>
  <c r="G31"/>
  <c r="G27"/>
  <c r="G23"/>
  <c r="G24" s="1"/>
  <c r="H31"/>
  <c r="H27"/>
  <c r="H10" i="10" s="1"/>
  <c r="H23" i="1"/>
  <c r="I31"/>
  <c r="I27"/>
  <c r="I23"/>
  <c r="J31"/>
  <c r="J27"/>
  <c r="J10" i="10" s="1"/>
  <c r="J23" i="1"/>
  <c r="K31"/>
  <c r="K27"/>
  <c r="K28" s="1"/>
  <c r="K23"/>
  <c r="L31"/>
  <c r="L27"/>
  <c r="L10" i="10" s="1"/>
  <c r="L23" i="1"/>
  <c r="M31"/>
  <c r="M27"/>
  <c r="M10" i="10" s="1"/>
  <c r="M23" i="1"/>
  <c r="N31"/>
  <c r="N27"/>
  <c r="N28" s="1"/>
  <c r="N23"/>
  <c r="O31"/>
  <c r="O27"/>
  <c r="O10" i="10" s="1"/>
  <c r="O23" i="1"/>
  <c r="O9" i="10" s="1"/>
  <c r="P31" i="1"/>
  <c r="P27"/>
  <c r="P10" i="10" s="1"/>
  <c r="P23" i="1"/>
  <c r="Q31"/>
  <c r="Q27"/>
  <c r="Q10" i="10" s="1"/>
  <c r="Q23" i="1"/>
  <c r="R31"/>
  <c r="R27"/>
  <c r="R10" i="10" s="1"/>
  <c r="R23" i="1"/>
  <c r="S31"/>
  <c r="S27"/>
  <c r="S10" i="10" s="1"/>
  <c r="S23" i="1"/>
  <c r="T31"/>
  <c r="T27"/>
  <c r="T28" s="1"/>
  <c r="T23"/>
  <c r="U31"/>
  <c r="U27"/>
  <c r="U23"/>
  <c r="V31"/>
  <c r="V27"/>
  <c r="V10" i="10" s="1"/>
  <c r="V23" i="1"/>
  <c r="W31"/>
  <c r="W27"/>
  <c r="W28" s="1"/>
  <c r="W23"/>
  <c r="W24" s="1"/>
  <c r="X31"/>
  <c r="X27"/>
  <c r="X28" s="1"/>
  <c r="X23"/>
  <c r="Y31"/>
  <c r="Y27"/>
  <c r="Y28" s="1"/>
  <c r="Y23"/>
  <c r="Z31"/>
  <c r="Z27"/>
  <c r="Z10" i="10" s="1"/>
  <c r="Z23" i="1"/>
  <c r="AA31"/>
  <c r="AA27"/>
  <c r="AA28" s="1"/>
  <c r="AA23"/>
  <c r="AB31"/>
  <c r="AB27"/>
  <c r="AB10" i="10" s="1"/>
  <c r="AB23" i="1"/>
  <c r="AC31"/>
  <c r="AC27"/>
  <c r="AC23"/>
  <c r="AD31"/>
  <c r="AD27"/>
  <c r="AD28" s="1"/>
  <c r="AD23"/>
  <c r="AE31"/>
  <c r="AE27"/>
  <c r="AE10" i="10" s="1"/>
  <c r="AE23" i="1"/>
  <c r="AF31"/>
  <c r="AF27"/>
  <c r="AF10" i="10" s="1"/>
  <c r="AF23" i="1"/>
  <c r="AG31"/>
  <c r="AG27"/>
  <c r="AG28" s="1"/>
  <c r="AG23"/>
  <c r="AH23"/>
  <c r="AI23"/>
  <c r="AJ23"/>
  <c r="AK23"/>
  <c r="AL23"/>
  <c r="AM23"/>
  <c r="AN23"/>
  <c r="AO23"/>
  <c r="AP23"/>
  <c r="AQ23"/>
  <c r="D23"/>
  <c r="T4" i="10"/>
  <c r="O4"/>
  <c r="G4"/>
  <c r="I4"/>
  <c r="L3"/>
  <c r="Q2"/>
  <c r="L2"/>
  <c r="M1"/>
  <c r="H3"/>
  <c r="C3"/>
  <c r="D2"/>
  <c r="AR23" i="1"/>
  <c r="AS23"/>
  <c r="AT23"/>
  <c r="A1" i="10"/>
  <c r="AP10"/>
  <c r="AL10"/>
  <c r="AR11"/>
  <c r="K10"/>
  <c r="I10"/>
  <c r="G10"/>
  <c r="F10"/>
  <c r="AZ10"/>
  <c r="AV10"/>
  <c r="AT10"/>
  <c r="I28" i="1"/>
  <c r="G28"/>
  <c r="E28"/>
  <c r="AL28"/>
  <c r="P28"/>
  <c r="J28"/>
  <c r="AS24" l="1"/>
  <c r="AO32"/>
  <c r="N24"/>
  <c r="H28"/>
  <c r="O28"/>
  <c r="AT24"/>
  <c r="AR24"/>
  <c r="BA9" i="10"/>
  <c r="AO24" i="1"/>
  <c r="AM9" i="10"/>
  <c r="AU9"/>
  <c r="AI24" i="1"/>
  <c r="AG24"/>
  <c r="AF9" i="10"/>
  <c r="AE9"/>
  <c r="AD9"/>
  <c r="AC9"/>
  <c r="AB24" i="1"/>
  <c r="AA24"/>
  <c r="Z24"/>
  <c r="Y24"/>
  <c r="X9" i="10"/>
  <c r="W9"/>
  <c r="V24" i="1"/>
  <c r="U24"/>
  <c r="T24"/>
  <c r="S9" i="10"/>
  <c r="R24" i="1"/>
  <c r="P24"/>
  <c r="O24"/>
  <c r="M24"/>
  <c r="L9" i="10"/>
  <c r="K24" i="1"/>
  <c r="J24"/>
  <c r="I9" i="10"/>
  <c r="H9"/>
  <c r="G9"/>
  <c r="F9"/>
  <c r="D28" i="1"/>
  <c r="E24"/>
  <c r="AQ28"/>
  <c r="D32"/>
  <c r="AD10" i="10"/>
  <c r="AX9"/>
  <c r="AD11"/>
  <c r="AE24" i="1"/>
  <c r="AA9" i="10"/>
  <c r="AJ32" i="1"/>
  <c r="AU11" i="10"/>
  <c r="H24" i="1"/>
  <c r="AX11" i="10"/>
  <c r="AJ11"/>
  <c r="AG32" i="1"/>
  <c r="AR28"/>
  <c r="AR32"/>
  <c r="AS32"/>
  <c r="AT28"/>
  <c r="H15" i="11"/>
  <c r="I15"/>
  <c r="AY9" i="10"/>
  <c r="AS28" i="1"/>
  <c r="AT32"/>
  <c r="AA10" i="10"/>
  <c r="AD24" i="1"/>
  <c r="X24"/>
  <c r="T9" i="10"/>
  <c r="AL24" i="1"/>
  <c r="AJ9" i="10"/>
  <c r="AR9"/>
  <c r="AB32" i="1"/>
  <c r="AA11" i="10"/>
  <c r="X11"/>
  <c r="Q32" i="1"/>
  <c r="L32"/>
  <c r="I32"/>
  <c r="H11" i="10"/>
  <c r="AO28" i="1"/>
  <c r="AS9" i="10"/>
  <c r="AK24" i="1"/>
  <c r="Q28"/>
  <c r="N10" i="10"/>
  <c r="BA8"/>
  <c r="AL11"/>
  <c r="AM24" i="1"/>
  <c r="H35"/>
  <c r="H36" s="1"/>
  <c r="AH28"/>
  <c r="AN10" i="10"/>
  <c r="AJ28" i="1"/>
  <c r="AR35"/>
  <c r="AR36" s="1"/>
  <c r="AM10" i="10"/>
  <c r="AN28" i="1"/>
  <c r="G35"/>
  <c r="G36" s="1"/>
  <c r="E35"/>
  <c r="E36" s="1"/>
  <c r="AO10" i="10"/>
  <c r="AK10"/>
  <c r="AI35" i="1"/>
  <c r="AI36" s="1"/>
  <c r="AX10" i="10"/>
  <c r="E9"/>
  <c r="AI28" i="1"/>
  <c r="AN24"/>
  <c r="AT9" i="10"/>
  <c r="AK28" i="1"/>
  <c r="Y35"/>
  <c r="Y36" s="1"/>
  <c r="AO35"/>
  <c r="AO36" s="1"/>
  <c r="U11" i="10"/>
  <c r="AL35" i="1"/>
  <c r="AL36" s="1"/>
  <c r="AF35"/>
  <c r="AF36" s="1"/>
  <c r="AE35"/>
  <c r="AE36" s="1"/>
  <c r="AB35"/>
  <c r="AB36" s="1"/>
  <c r="AA35"/>
  <c r="AA36" s="1"/>
  <c r="X35"/>
  <c r="X36" s="1"/>
  <c r="T35"/>
  <c r="T36" s="1"/>
  <c r="S35"/>
  <c r="S36" s="1"/>
  <c r="AY8" i="10"/>
  <c r="AU10"/>
  <c r="AP35" i="1"/>
  <c r="AP36" s="1"/>
  <c r="U35"/>
  <c r="U36" s="1"/>
  <c r="AN35"/>
  <c r="AN36" s="1"/>
  <c r="Q11" i="10"/>
  <c r="O32" i="1"/>
  <c r="N32"/>
  <c r="M11" i="10"/>
  <c r="K11"/>
  <c r="J11"/>
  <c r="H32" i="1"/>
  <c r="G32"/>
  <c r="F32"/>
  <c r="E11" i="10"/>
  <c r="AQ11"/>
  <c r="AI32" i="1"/>
  <c r="T32"/>
  <c r="AT11" i="10"/>
  <c r="P11"/>
  <c r="Y32" i="1"/>
  <c r="AP11" i="10"/>
  <c r="AL32" i="1"/>
  <c r="Z28"/>
  <c r="R28"/>
  <c r="D10" i="10"/>
  <c r="T10"/>
  <c r="E10"/>
  <c r="W35" i="1"/>
  <c r="W36" s="1"/>
  <c r="O35"/>
  <c r="O36" s="1"/>
  <c r="X10" i="10"/>
  <c r="Q24" i="1"/>
  <c r="AF24"/>
  <c r="AC24"/>
  <c r="R9" i="10"/>
  <c r="AK9"/>
  <c r="Q9"/>
  <c r="AL9"/>
  <c r="AG35" i="1"/>
  <c r="AG36" s="1"/>
  <c r="AC35"/>
  <c r="AC36" s="1"/>
  <c r="K35"/>
  <c r="K36" s="1"/>
  <c r="AS35"/>
  <c r="AS36" s="1"/>
  <c r="AT35"/>
  <c r="AT36" s="1"/>
  <c r="AH35"/>
  <c r="AH36" s="1"/>
  <c r="AU8" i="10"/>
  <c r="AP8"/>
  <c r="AE8"/>
  <c r="AW8"/>
  <c r="X8"/>
  <c r="AS8"/>
  <c r="J8"/>
  <c r="T8"/>
  <c r="AH8"/>
  <c r="AQ8"/>
  <c r="AG8"/>
  <c r="AB8"/>
  <c r="U8"/>
  <c r="D8"/>
  <c r="AX8"/>
  <c r="P8"/>
  <c r="O8"/>
  <c r="N8"/>
  <c r="M8"/>
  <c r="AO8"/>
  <c r="AC8"/>
  <c r="W8"/>
  <c r="AM8"/>
  <c r="AD8"/>
  <c r="Z8"/>
  <c r="V8"/>
  <c r="S8"/>
  <c r="Q8"/>
  <c r="F8"/>
  <c r="R8"/>
  <c r="AK8"/>
  <c r="Y8"/>
  <c r="I8"/>
  <c r="AN8"/>
  <c r="AI8"/>
  <c r="AF8"/>
  <c r="AA8"/>
  <c r="K8"/>
  <c r="AL8"/>
  <c r="AJ8"/>
  <c r="L8"/>
  <c r="H8"/>
  <c r="G8"/>
  <c r="E8"/>
  <c r="AV36" i="1"/>
  <c r="C13" i="2" s="1"/>
  <c r="C15" s="1"/>
  <c r="D13" s="1"/>
  <c r="P35" i="1"/>
  <c r="P36" s="1"/>
  <c r="D35"/>
  <c r="D36" s="1"/>
  <c r="I35"/>
  <c r="I36" s="1"/>
  <c r="AT8" i="10"/>
  <c r="K9"/>
  <c r="P9"/>
  <c r="AM28" i="1"/>
  <c r="BA10" i="10"/>
  <c r="W10"/>
  <c r="AG10"/>
  <c r="Z32" i="1"/>
  <c r="AW11" i="10"/>
  <c r="V11"/>
  <c r="AE32" i="1"/>
  <c r="AG11" i="10"/>
  <c r="V9"/>
  <c r="D9"/>
  <c r="O11"/>
  <c r="G11"/>
  <c r="AZ9"/>
  <c r="S11"/>
  <c r="AQ35" i="1"/>
  <c r="AQ36" s="1"/>
  <c r="AM35"/>
  <c r="AM36" s="1"/>
  <c r="AD35"/>
  <c r="AD36" s="1"/>
  <c r="Z35"/>
  <c r="Z36" s="1"/>
  <c r="V35"/>
  <c r="V36" s="1"/>
  <c r="R35"/>
  <c r="R36" s="1"/>
  <c r="U9" i="10"/>
  <c r="M9"/>
  <c r="AF28" i="1"/>
  <c r="AE28"/>
  <c r="AW10" i="10"/>
  <c r="R32" i="1"/>
  <c r="AP32"/>
  <c r="BA11" i="10"/>
  <c r="N11"/>
  <c r="AM32" i="1"/>
  <c r="AN11" i="10"/>
  <c r="AH9"/>
  <c r="AI10"/>
  <c r="AV8"/>
  <c r="AJ35" i="1"/>
  <c r="AJ36" s="1"/>
  <c r="N9" i="10"/>
  <c r="J9"/>
  <c r="Y9"/>
  <c r="M28" i="1"/>
  <c r="U28"/>
  <c r="AC28"/>
  <c r="P32"/>
  <c r="AZ11" i="10"/>
  <c r="L11"/>
  <c r="M32" i="1"/>
  <c r="AK32"/>
  <c r="AF11" i="10"/>
  <c r="AH10"/>
  <c r="AI11"/>
  <c r="N35" i="1"/>
  <c r="N36" s="1"/>
  <c r="AB9" i="10"/>
  <c r="AS10"/>
  <c r="J32" i="1"/>
  <c r="AH32"/>
  <c r="AS11" i="10"/>
  <c r="F11"/>
  <c r="W32" i="1"/>
  <c r="W11" i="10"/>
  <c r="Y11"/>
  <c r="AH11"/>
  <c r="AP9"/>
  <c r="AI9"/>
  <c r="AR8"/>
  <c r="AZ8"/>
  <c r="L24" i="1"/>
  <c r="AJ24"/>
  <c r="D24"/>
  <c r="AW9" i="10"/>
  <c r="S24" i="1"/>
  <c r="AQ24"/>
  <c r="F35"/>
  <c r="F36" s="1"/>
  <c r="J35"/>
  <c r="J36" s="1"/>
  <c r="M35"/>
  <c r="M36" s="1"/>
  <c r="Q35"/>
  <c r="Q36" s="1"/>
  <c r="AK35"/>
  <c r="AK36" s="1"/>
  <c r="AG9" i="10"/>
  <c r="AQ9"/>
  <c r="V28" i="1"/>
  <c r="AC10" i="10"/>
  <c r="X32" i="1"/>
  <c r="AF32"/>
  <c r="AN32"/>
  <c r="AV11" i="10"/>
  <c r="D11"/>
  <c r="T11"/>
  <c r="E32" i="1"/>
  <c r="U32"/>
  <c r="AC32"/>
  <c r="AE11" i="10"/>
  <c r="AK11"/>
  <c r="AM11"/>
  <c r="AN9"/>
  <c r="AQ10"/>
  <c r="AO9"/>
  <c r="Z9"/>
  <c r="I11"/>
  <c r="AH24" i="1"/>
  <c r="AP24"/>
  <c r="I24"/>
  <c r="F24"/>
  <c r="L35"/>
  <c r="L36" s="1"/>
  <c r="AV9" i="10"/>
  <c r="L28" i="1"/>
  <c r="AB28"/>
  <c r="S28"/>
  <c r="AY10" i="10"/>
  <c r="U10"/>
  <c r="Y10"/>
  <c r="V32" i="1"/>
  <c r="AD32"/>
  <c r="AY11" i="10"/>
  <c r="R11"/>
  <c r="Z11"/>
  <c r="K32" i="1"/>
  <c r="S32"/>
  <c r="AA32"/>
  <c r="AQ32"/>
  <c r="AC11" i="10"/>
  <c r="AB11"/>
  <c r="AO11"/>
  <c r="AU12" l="1"/>
  <c r="AD12"/>
  <c r="AR12"/>
  <c r="H12"/>
  <c r="AN12"/>
  <c r="X12"/>
  <c r="AL12"/>
  <c r="AJ12"/>
  <c r="Z12"/>
  <c r="AM12"/>
  <c r="AG12"/>
  <c r="J12"/>
  <c r="BA12"/>
  <c r="G12"/>
  <c r="Q12"/>
  <c r="K12"/>
  <c r="M12"/>
  <c r="AI12"/>
  <c r="R12"/>
  <c r="V12"/>
  <c r="AO12"/>
  <c r="AX12"/>
  <c r="AB12"/>
  <c r="T12"/>
  <c r="N12"/>
  <c r="AS12"/>
  <c r="AZ12"/>
  <c r="E12"/>
  <c r="L12"/>
  <c r="AF12"/>
  <c r="AK12"/>
  <c r="AC12"/>
  <c r="P12"/>
  <c r="U12"/>
  <c r="AH12"/>
  <c r="AW12"/>
  <c r="AP12"/>
  <c r="AY12"/>
  <c r="AV12"/>
  <c r="AT12"/>
  <c r="AA12"/>
  <c r="I12"/>
  <c r="Y12"/>
  <c r="F12"/>
  <c r="S12"/>
  <c r="W12"/>
  <c r="O12"/>
  <c r="D12"/>
  <c r="AQ12"/>
  <c r="AE12"/>
  <c r="D14" i="2"/>
  <c r="D15" s="1"/>
</calcChain>
</file>

<file path=xl/sharedStrings.xml><?xml version="1.0" encoding="utf-8"?>
<sst xmlns="http://schemas.openxmlformats.org/spreadsheetml/2006/main" count="248" uniqueCount="180">
  <si>
    <t>Результаты диагностической работы</t>
  </si>
  <si>
    <t>№ вар</t>
  </si>
  <si>
    <t>B1</t>
  </si>
  <si>
    <t>B2</t>
  </si>
  <si>
    <t>B3</t>
  </si>
  <si>
    <t>Класс</t>
  </si>
  <si>
    <t>%вар1</t>
  </si>
  <si>
    <t>%вар2</t>
  </si>
  <si>
    <t>%</t>
  </si>
  <si>
    <t>результаты теста</t>
  </si>
  <si>
    <t>"5" - "4"</t>
  </si>
  <si>
    <t>"3"</t>
  </si>
  <si>
    <t>"2"</t>
  </si>
  <si>
    <t xml:space="preserve">Стаж работы </t>
  </si>
  <si>
    <t>Категория</t>
  </si>
  <si>
    <t>писали всего</t>
  </si>
  <si>
    <t>предмет</t>
  </si>
  <si>
    <t>класс</t>
  </si>
  <si>
    <t>ОУ</t>
  </si>
  <si>
    <t>число заданий в тесте</t>
  </si>
  <si>
    <t>А</t>
  </si>
  <si>
    <t>В</t>
  </si>
  <si>
    <t>Базовый баллы</t>
  </si>
  <si>
    <t>Повышенный баллы</t>
  </si>
  <si>
    <t>сумма</t>
  </si>
  <si>
    <t>повыш</t>
  </si>
  <si>
    <t>общая</t>
  </si>
  <si>
    <t>базов</t>
  </si>
  <si>
    <t>процент %</t>
  </si>
  <si>
    <t>общий</t>
  </si>
  <si>
    <t xml:space="preserve">Всего </t>
  </si>
  <si>
    <t xml:space="preserve">уровень обученности </t>
  </si>
  <si>
    <t xml:space="preserve">менее 45% </t>
  </si>
  <si>
    <t>Сводные результаты по тесту</t>
  </si>
  <si>
    <t xml:space="preserve">Сводные результаты диагностической работы </t>
  </si>
  <si>
    <t>Сводные по классу</t>
  </si>
  <si>
    <t>Сводные по классам</t>
  </si>
  <si>
    <t>Задания части А</t>
  </si>
  <si>
    <t>Задания В</t>
  </si>
  <si>
    <t>B4</t>
  </si>
  <si>
    <t>B5</t>
  </si>
  <si>
    <t>1вар</t>
  </si>
  <si>
    <t>2вар</t>
  </si>
  <si>
    <t>всего в классе</t>
  </si>
  <si>
    <t>район</t>
  </si>
  <si>
    <t>код района</t>
  </si>
  <si>
    <t>код школы</t>
  </si>
  <si>
    <t>B6</t>
  </si>
  <si>
    <t>B7</t>
  </si>
  <si>
    <t>B8</t>
  </si>
  <si>
    <t>B9</t>
  </si>
  <si>
    <t>B10</t>
  </si>
  <si>
    <t>Недельная нагрузка учителя</t>
  </si>
  <si>
    <t xml:space="preserve">человек </t>
  </si>
  <si>
    <t>дата проведения</t>
  </si>
  <si>
    <t>Учитель</t>
  </si>
  <si>
    <t xml:space="preserve">Количество уроков в неделю по предмету </t>
  </si>
  <si>
    <t>Количество факультативных часов в неделю по предмету</t>
  </si>
  <si>
    <t>тип поселения</t>
  </si>
  <si>
    <t xml:space="preserve">код 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</si>
  <si>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</si>
  <si>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</si>
  <si>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</si>
  <si>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</si>
  <si>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</si>
  <si>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</si>
  <si>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</si>
  <si>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</si>
  <si>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</si>
  <si>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</si>
  <si>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</si>
  <si>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</si>
  <si>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</si>
  <si>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</si>
  <si>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</si>
  <si>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</si>
  <si>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</si>
  <si>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</si>
  <si>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</si>
  <si>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</si>
  <si>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</si>
  <si>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</si>
  <si>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</si>
  <si>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</si>
  <si>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</si>
  <si>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</si>
  <si>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</si>
  <si>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</si>
  <si>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</si>
  <si>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</si>
  <si>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</si>
  <si>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</si>
  <si>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</si>
  <si>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</si>
  <si>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</si>
  <si>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</si>
  <si>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</si>
  <si>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</si>
  <si>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</si>
  <si>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</si>
  <si>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</si>
  <si>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</si>
  <si>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</si>
  <si>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</si>
  <si>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</si>
  <si>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</si>
  <si>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</si>
  <si>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</si>
  <si>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</si>
  <si>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%вар3</t>
  </si>
  <si>
    <t>%вар4</t>
  </si>
  <si>
    <t>Балл за задание</t>
  </si>
  <si>
    <t>Стандарт</t>
  </si>
  <si>
    <t>Уровень изучения</t>
  </si>
  <si>
    <t>Сандарт</t>
  </si>
  <si>
    <t>Уровень</t>
  </si>
  <si>
    <t>3вар</t>
  </si>
  <si>
    <t>4вар</t>
  </si>
  <si>
    <t>количество обучающихся, преодолевших порог "лучших" результатов</t>
  </si>
  <si>
    <t xml:space="preserve">от 45% до 100% </t>
  </si>
  <si>
    <t>Общие результаты по тесту</t>
  </si>
  <si>
    <t>Общеучебные умения обучающихся</t>
  </si>
  <si>
    <r>
      <t>Успешность</t>
    </r>
    <r>
      <rPr>
        <b/>
        <i/>
        <sz val="12"/>
        <rFont val="Times New Roman"/>
        <family val="1"/>
        <charset val="204"/>
      </rPr>
      <t xml:space="preserve"> освоения проверяемых общеучебных умений</t>
    </r>
  </si>
  <si>
    <t>У2-умение "извлекать информацию"</t>
  </si>
  <si>
    <t>У1-умение "сравнивать и сопоставлять"</t>
  </si>
  <si>
    <t>Уровень успешности освоения</t>
  </si>
  <si>
    <t xml:space="preserve">Доля обучающихся, владеющих проверяемым общеучебным умением </t>
  </si>
  <si>
    <t>У1, %</t>
  </si>
  <si>
    <t>У2, %</t>
  </si>
  <si>
    <t>Требуется дополнительная подготовка по следующим разделам (темам) :</t>
  </si>
  <si>
    <t>Раздел(тема)</t>
  </si>
  <si>
    <t>ID</t>
  </si>
  <si>
    <t>Название</t>
  </si>
  <si>
    <t>Автор</t>
  </si>
  <si>
    <t>Учебник:</t>
  </si>
  <si>
    <t>Наблюдатель</t>
  </si>
  <si>
    <t>ФИО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</si>
  <si>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</si>
  <si>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</si>
  <si>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</si>
  <si>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</si>
  <si>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</si>
  <si>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</si>
  <si>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</si>
  <si>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</si>
  <si>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</si>
  <si>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0&lt;40%</t>
  </si>
  <si>
    <t>40&lt;=100%</t>
  </si>
  <si>
    <t>г. Искитим</t>
  </si>
  <si>
    <t>муниципальное бюджетное общеобразовательное учреждение - средняя общеобразовательная школа № 2 города Искитима Новосибирской области</t>
  </si>
  <si>
    <t>Математика</t>
  </si>
  <si>
    <t xml:space="preserve">07Б </t>
  </si>
  <si>
    <t>ФГОС</t>
  </si>
  <si>
    <t>Базовый</t>
  </si>
  <si>
    <t>Алгебра</t>
  </si>
  <si>
    <t>Макарычев Ю.Н., Миндюк Н.Г., Нешков КИ. и др.</t>
  </si>
  <si>
    <t xml:space="preserve">Населенный пункт городского типа             </t>
  </si>
  <si>
    <t>Арчибасова В.В.</t>
  </si>
  <si>
    <t>Кальней Е.Н.</t>
  </si>
  <si>
    <t>от 11 до 20 лет</t>
  </si>
  <si>
    <t>1 кат</t>
  </si>
  <si>
    <t>Натуральные числа</t>
  </si>
  <si>
    <t>Дробные числа</t>
  </si>
  <si>
    <t>Рациональные числа</t>
  </si>
  <si>
    <t>Начальные геометрические сведения</t>
  </si>
  <si>
    <t>Зависимость между величинами</t>
  </si>
  <si>
    <t xml:space="preserve">Начальные геометрические сведения </t>
  </si>
  <si>
    <t>Зависимость между величинами; Зависимость между величинами;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</si>
  <si>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Дробные числа; Дробные числа; Рациональные числа; Начальные геометрические сведения; Рациональные числа; Начальные геометрические сведения; Рациональные числа; Дробные числа; Зависимость между величинами; Зависимость между величинами; Начальные геометрические сведения ; Зависимость между величинами; Рациональные числа;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</si>
  <si>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Дробные числа; Рациональные числа; Зависимость между величинами; Зависимость между величинами; Начальные геометрические сведения ; Зависимость между величинами; Рациональные числа;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</si>
  <si>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Рациональные числа; Зависимость между величинами; Начальные геометрические сведения; Зависимость между величинами; Начальные геометрические сведения; Зависимость между величинами</t>
  </si>
  <si>
    <t>Дробные числа; Рациональные числа; Зависимость между величинами;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</si>
  <si>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Начальные геометрические сведения; Рациональные числа; Зависимость между величинами; Зависимость между величинами; Зависимость между величинами; Начальные геометрические сведения; Зависимость между величинами; Начальные геометрические сведения; Зависимость между величинами</t>
  </si>
  <si>
    <t>Дробные числа; Рациональные числа; Зависимость между величинами; Рациональные числа;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</si>
  <si>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Дробные числа;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</si>
  <si>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Зависимость между величинами; Рациональные числа;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</si>
  <si>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Дробные числа; Рациональные числа; Зависимость между величинами; Начальные геометрические сведения 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</si>
  <si>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Начальные геометрические сведения; Начальные геометрические сведения; Рациональные числа; Дробные числа; Зависимость между величинами; Зависимость между величинами; Зависимость между величинами;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</si>
  <si>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Рациональные числа; Рациональные числа; Дробные числа; Зависимость между величинами; Зависимость между величинами; Рациональные числа; Рациональные числа; Начальные геометрические сведения; Зависимость между величинами; Начальные геометрические сведения; Зависимость между величинами</t>
  </si>
  <si>
    <t>Рациональные числа; Зависимость между величинами; Зависимость между величинами; Зависимость между величинами; Рациональные числа; Зависимость между величинами; Начальные геометрические сведения; Зависимость между величинами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</si>
</sst>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%"/>
    <numFmt numFmtId="165" formatCode="0.0"/>
    <numFmt numFmtId="166" formatCode="[&lt;0]0.##;General"/>
  </numFmts>
  <fonts count="1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sz val="10"/>
      <color indexed="62"/>
      <name val="Arial Cyr"/>
      <charset val="204"/>
    </font>
    <font>
      <sz val="8"/>
      <name val="Arial Cyr"/>
      <charset val="204"/>
    </font>
    <font>
      <sz val="8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0" fontId="0" fillId="0" borderId="0" xfId="0" applyNumberFormat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10" fontId="0" fillId="0" borderId="0" xfId="0" applyNumberForma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0" fillId="2" borderId="6" xfId="0" applyFill="1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2" borderId="8" xfId="0" applyFill="1" applyBorder="1" applyAlignment="1">
      <alignment vertical="top"/>
    </xf>
    <xf numFmtId="0" fontId="0" fillId="2" borderId="8" xfId="0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16" fontId="0" fillId="0" borderId="0" xfId="0" applyNumberFormat="1" applyAlignment="1">
      <alignment vertical="top" wrapText="1"/>
    </xf>
    <xf numFmtId="0" fontId="0" fillId="5" borderId="9" xfId="0" applyFill="1" applyBorder="1" applyAlignment="1">
      <alignment vertical="top" wrapText="1"/>
    </xf>
    <xf numFmtId="10" fontId="0" fillId="5" borderId="6" xfId="0" applyNumberForma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10" fontId="0" fillId="5" borderId="0" xfId="0" applyNumberFormat="1" applyFill="1" applyAlignment="1">
      <alignment vertical="top" wrapText="1"/>
    </xf>
    <xf numFmtId="0" fontId="0" fillId="5" borderId="8" xfId="0" applyFill="1" applyBorder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10" xfId="0" applyFill="1" applyBorder="1" applyAlignment="1">
      <alignment vertical="top"/>
    </xf>
    <xf numFmtId="0" fontId="0" fillId="0" borderId="11" xfId="0" applyFill="1" applyBorder="1" applyAlignment="1">
      <alignment vertical="top" wrapText="1"/>
    </xf>
    <xf numFmtId="0" fontId="6" fillId="0" borderId="9" xfId="0" applyFont="1" applyBorder="1" applyAlignment="1">
      <alignment vertical="top"/>
    </xf>
    <xf numFmtId="0" fontId="7" fillId="2" borderId="6" xfId="0" applyFont="1" applyFill="1" applyBorder="1" applyAlignment="1">
      <alignment vertical="top" wrapText="1"/>
    </xf>
    <xf numFmtId="0" fontId="6" fillId="0" borderId="12" xfId="0" applyFont="1" applyBorder="1" applyAlignment="1">
      <alignment vertical="top"/>
    </xf>
    <xf numFmtId="0" fontId="0" fillId="0" borderId="8" xfId="0" applyBorder="1" applyAlignment="1">
      <alignment vertical="top" wrapText="1"/>
    </xf>
    <xf numFmtId="16" fontId="0" fillId="0" borderId="0" xfId="0" applyNumberForma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2" fillId="3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2" fillId="0" borderId="0" xfId="0" applyFont="1" applyBorder="1" applyAlignment="1">
      <alignment vertical="top"/>
    </xf>
    <xf numFmtId="2" fontId="0" fillId="0" borderId="0" xfId="0" applyNumberFormat="1" applyAlignment="1">
      <alignment vertical="top" wrapText="1"/>
    </xf>
    <xf numFmtId="2" fontId="0" fillId="4" borderId="9" xfId="0" applyNumberFormat="1" applyFill="1" applyBorder="1" applyAlignment="1">
      <alignment vertical="top" wrapText="1"/>
    </xf>
    <xf numFmtId="164" fontId="3" fillId="2" borderId="17" xfId="0" applyNumberFormat="1" applyFont="1" applyFill="1" applyBorder="1" applyAlignment="1">
      <alignment vertical="top" wrapText="1"/>
    </xf>
    <xf numFmtId="164" fontId="3" fillId="4" borderId="12" xfId="0" applyNumberFormat="1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10" fontId="5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164" fontId="3" fillId="2" borderId="18" xfId="0" applyNumberFormat="1" applyFont="1" applyFill="1" applyBorder="1" applyAlignment="1">
      <alignment vertical="top" wrapText="1"/>
    </xf>
    <xf numFmtId="1" fontId="0" fillId="2" borderId="18" xfId="0" applyNumberFormat="1" applyFill="1" applyBorder="1" applyAlignment="1">
      <alignment vertical="top" wrapText="1"/>
    </xf>
    <xf numFmtId="1" fontId="0" fillId="3" borderId="19" xfId="0" applyNumberForma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Alignment="1" applyProtection="1">
      <alignment vertical="top" wrapText="1"/>
      <protection locked="0"/>
    </xf>
    <xf numFmtId="2" fontId="0" fillId="3" borderId="20" xfId="0" applyNumberFormat="1" applyFill="1" applyBorder="1" applyAlignment="1">
      <alignment vertical="top" wrapText="1"/>
    </xf>
    <xf numFmtId="2" fontId="0" fillId="3" borderId="19" xfId="0" applyNumberFormat="1" applyFill="1" applyBorder="1" applyAlignment="1">
      <alignment vertical="top" wrapText="1"/>
    </xf>
    <xf numFmtId="2" fontId="0" fillId="2" borderId="0" xfId="0" applyNumberFormat="1" applyFill="1" applyBorder="1" applyAlignment="1">
      <alignment vertical="top" wrapText="1"/>
    </xf>
    <xf numFmtId="2" fontId="0" fillId="2" borderId="8" xfId="0" applyNumberFormat="1" applyFill="1" applyBorder="1" applyAlignment="1">
      <alignment vertical="top" wrapText="1"/>
    </xf>
    <xf numFmtId="1" fontId="3" fillId="5" borderId="12" xfId="0" applyNumberFormat="1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9" fillId="0" borderId="0" xfId="0" applyFont="1" applyBorder="1" applyAlignment="1">
      <alignment horizontal="justify" vertical="top" textRotation="90" wrapText="1"/>
    </xf>
    <xf numFmtId="0" fontId="9" fillId="0" borderId="0" xfId="0" applyFont="1" applyBorder="1" applyAlignment="1">
      <alignment horizontal="center" vertical="top" textRotation="90" wrapText="1"/>
    </xf>
    <xf numFmtId="0" fontId="9" fillId="0" borderId="0" xfId="0" applyFont="1" applyBorder="1" applyAlignment="1">
      <alignment vertical="top" textRotation="90" wrapText="1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2" fontId="0" fillId="8" borderId="19" xfId="0" applyNumberFormat="1" applyFill="1" applyBorder="1" applyAlignment="1">
      <alignment vertical="top" wrapText="1"/>
    </xf>
    <xf numFmtId="2" fontId="0" fillId="8" borderId="20" xfId="0" applyNumberFormat="1" applyFill="1" applyBorder="1" applyAlignment="1">
      <alignment vertical="top" wrapText="1"/>
    </xf>
    <xf numFmtId="0" fontId="0" fillId="9" borderId="8" xfId="0" applyFill="1" applyBorder="1" applyAlignment="1">
      <alignment vertical="top"/>
    </xf>
    <xf numFmtId="0" fontId="0" fillId="9" borderId="8" xfId="0" applyFill="1" applyBorder="1" applyAlignment="1">
      <alignment vertical="top" wrapText="1"/>
    </xf>
    <xf numFmtId="164" fontId="3" fillId="9" borderId="18" xfId="0" applyNumberFormat="1" applyFont="1" applyFill="1" applyBorder="1" applyAlignment="1">
      <alignment vertical="top" wrapText="1"/>
    </xf>
    <xf numFmtId="2" fontId="0" fillId="9" borderId="0" xfId="0" applyNumberFormat="1" applyFill="1" applyBorder="1" applyAlignment="1">
      <alignment vertical="top" wrapText="1"/>
    </xf>
    <xf numFmtId="1" fontId="0" fillId="10" borderId="19" xfId="0" applyNumberForma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9" fontId="5" fillId="0" borderId="0" xfId="0" applyNumberFormat="1" applyFont="1" applyFill="1" applyBorder="1" applyAlignment="1">
      <alignment horizontal="center" vertical="top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wrapText="1"/>
    </xf>
    <xf numFmtId="10" fontId="5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Border="1" applyAlignment="1">
      <alignment horizontal="left" vertical="top"/>
    </xf>
    <xf numFmtId="0" fontId="10" fillId="0" borderId="11" xfId="0" applyFont="1" applyFill="1" applyBorder="1" applyAlignment="1">
      <alignment vertical="top"/>
    </xf>
    <xf numFmtId="0" fontId="10" fillId="11" borderId="11" xfId="0" applyFont="1" applyFill="1" applyBorder="1" applyAlignment="1">
      <alignment horizontal="left" vertical="top"/>
    </xf>
    <xf numFmtId="0" fontId="10" fillId="0" borderId="11" xfId="0" applyFont="1" applyBorder="1" applyAlignment="1">
      <alignment vertical="top"/>
    </xf>
    <xf numFmtId="0" fontId="10" fillId="4" borderId="11" xfId="0" applyFont="1" applyFill="1" applyBorder="1" applyAlignment="1">
      <alignment horizontal="left" vertical="top"/>
    </xf>
    <xf numFmtId="0" fontId="10" fillId="0" borderId="26" xfId="0" applyFont="1" applyBorder="1" applyAlignment="1">
      <alignment vertical="center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10" fillId="0" borderId="12" xfId="0" applyFont="1" applyFill="1" applyBorder="1" applyAlignment="1">
      <alignment vertical="top"/>
    </xf>
    <xf numFmtId="0" fontId="10" fillId="4" borderId="12" xfId="0" applyFont="1" applyFill="1" applyBorder="1" applyAlignment="1" applyProtection="1">
      <alignment horizontal="center" vertical="top"/>
      <protection locked="0"/>
    </xf>
    <xf numFmtId="10" fontId="10" fillId="0" borderId="17" xfId="0" applyNumberFormat="1" applyFont="1" applyFill="1" applyBorder="1" applyAlignment="1">
      <alignment horizontal="center" vertical="top"/>
    </xf>
    <xf numFmtId="0" fontId="10" fillId="0" borderId="10" xfId="0" applyFont="1" applyFill="1" applyBorder="1" applyAlignment="1">
      <alignment vertical="top"/>
    </xf>
    <xf numFmtId="0" fontId="10" fillId="4" borderId="10" xfId="0" applyFont="1" applyFill="1" applyBorder="1" applyAlignment="1" applyProtection="1">
      <alignment horizontal="center" vertical="top"/>
      <protection locked="0"/>
    </xf>
    <xf numFmtId="10" fontId="10" fillId="0" borderId="13" xfId="0" applyNumberFormat="1" applyFont="1" applyFill="1" applyBorder="1" applyAlignment="1">
      <alignment horizontal="center" vertical="top"/>
    </xf>
    <xf numFmtId="0" fontId="10" fillId="4" borderId="9" xfId="0" applyFont="1" applyFill="1" applyBorder="1" applyAlignment="1" applyProtection="1">
      <alignment horizontal="center" vertical="top"/>
      <protection locked="0"/>
    </xf>
    <xf numFmtId="0" fontId="10" fillId="0" borderId="10" xfId="0" applyFont="1" applyFill="1" applyBorder="1" applyAlignment="1">
      <alignment horizontal="center" vertical="top"/>
    </xf>
    <xf numFmtId="0" fontId="11" fillId="0" borderId="24" xfId="0" applyFont="1" applyBorder="1" applyAlignment="1">
      <alignment vertical="top" wrapText="1"/>
    </xf>
    <xf numFmtId="0" fontId="10" fillId="0" borderId="24" xfId="0" applyFont="1" applyFill="1" applyBorder="1" applyAlignment="1">
      <alignment horizontal="center" vertical="top"/>
    </xf>
    <xf numFmtId="1" fontId="10" fillId="0" borderId="17" xfId="0" applyNumberFormat="1" applyFont="1" applyFill="1" applyBorder="1" applyAlignment="1">
      <alignment horizontal="center" vertical="top"/>
    </xf>
    <xf numFmtId="10" fontId="10" fillId="0" borderId="12" xfId="0" applyNumberFormat="1" applyFont="1" applyFill="1" applyBorder="1" applyAlignment="1">
      <alignment horizontal="center" vertical="top"/>
    </xf>
    <xf numFmtId="1" fontId="10" fillId="0" borderId="13" xfId="0" applyNumberFormat="1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0" fillId="0" borderId="0" xfId="0" applyFont="1"/>
    <xf numFmtId="0" fontId="10" fillId="0" borderId="11" xfId="0" applyFont="1" applyFill="1" applyBorder="1" applyAlignment="1">
      <alignment horizontal="left" vertical="center"/>
    </xf>
    <xf numFmtId="14" fontId="10" fillId="11" borderId="11" xfId="0" applyNumberFormat="1" applyFont="1" applyFill="1" applyBorder="1" applyAlignment="1">
      <alignment horizontal="left" vertical="top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0" fontId="0" fillId="0" borderId="2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30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0" fillId="0" borderId="18" xfId="0" applyBorder="1" applyAlignment="1">
      <alignment vertical="top" wrapText="1"/>
    </xf>
    <xf numFmtId="0" fontId="0" fillId="4" borderId="10" xfId="0" applyFill="1" applyBorder="1" applyAlignment="1">
      <alignment vertical="top"/>
    </xf>
    <xf numFmtId="0" fontId="0" fillId="4" borderId="11" xfId="0" applyFill="1" applyBorder="1" applyAlignment="1">
      <alignment vertical="top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1" fontId="0" fillId="3" borderId="31" xfId="0" applyNumberFormat="1" applyFill="1" applyBorder="1" applyAlignment="1">
      <alignment vertical="top" wrapText="1"/>
    </xf>
    <xf numFmtId="1" fontId="0" fillId="3" borderId="32" xfId="0" applyNumberFormat="1" applyFill="1" applyBorder="1" applyAlignment="1">
      <alignment vertical="top" wrapText="1"/>
    </xf>
    <xf numFmtId="1" fontId="0" fillId="2" borderId="1" xfId="0" applyNumberFormat="1" applyFill="1" applyBorder="1" applyAlignment="1">
      <alignment vertical="top" wrapText="1"/>
    </xf>
    <xf numFmtId="164" fontId="3" fillId="9" borderId="1" xfId="0" applyNumberFormat="1" applyFont="1" applyFill="1" applyBorder="1" applyAlignment="1">
      <alignment vertical="top" wrapText="1"/>
    </xf>
    <xf numFmtId="164" fontId="3" fillId="2" borderId="2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2" fontId="0" fillId="4" borderId="6" xfId="0" applyNumberFormat="1" applyFill="1" applyBorder="1" applyAlignment="1">
      <alignment vertical="top" wrapText="1"/>
    </xf>
    <xf numFmtId="164" fontId="3" fillId="4" borderId="8" xfId="0" applyNumberFormat="1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/>
    <xf numFmtId="0" fontId="17" fillId="0" borderId="0" xfId="0" applyFont="1" applyAlignment="1">
      <alignment vertical="top"/>
    </xf>
    <xf numFmtId="9" fontId="10" fillId="0" borderId="13" xfId="0" applyNumberFormat="1" applyFont="1" applyFill="1" applyBorder="1" applyAlignment="1">
      <alignment horizontal="center" vertical="top"/>
    </xf>
    <xf numFmtId="165" fontId="0" fillId="0" borderId="0" xfId="1" applyNumberFormat="1" applyFont="1"/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166" fontId="0" fillId="0" borderId="0" xfId="0" applyNumberFormat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2" borderId="6" xfId="0" applyNumberFormat="1" applyFill="1" applyBorder="1" applyAlignment="1">
      <alignment vertical="top" wrapText="1"/>
    </xf>
    <xf numFmtId="166" fontId="0" fillId="2" borderId="7" xfId="0" applyNumberFormat="1" applyFill="1" applyBorder="1" applyAlignment="1">
      <alignment vertical="top" wrapText="1"/>
    </xf>
    <xf numFmtId="166" fontId="3" fillId="9" borderId="8" xfId="0" applyNumberFormat="1" applyFont="1" applyFill="1" applyBorder="1" applyAlignment="1">
      <alignment vertical="top" wrapText="1"/>
    </xf>
    <xf numFmtId="166" fontId="3" fillId="9" borderId="21" xfId="0" applyNumberFormat="1" applyFont="1" applyFill="1" applyBorder="1" applyAlignment="1">
      <alignment vertical="top" wrapText="1"/>
    </xf>
    <xf numFmtId="166" fontId="3" fillId="2" borderId="8" xfId="0" applyNumberFormat="1" applyFont="1" applyFill="1" applyBorder="1" applyAlignment="1">
      <alignment vertical="top" wrapText="1"/>
    </xf>
    <xf numFmtId="166" fontId="3" fillId="2" borderId="21" xfId="0" applyNumberFormat="1" applyFont="1" applyFill="1" applyBorder="1" applyAlignment="1">
      <alignment vertical="top" wrapText="1"/>
    </xf>
    <xf numFmtId="166" fontId="0" fillId="2" borderId="0" xfId="0" applyNumberFormat="1" applyFill="1" applyAlignment="1">
      <alignment vertical="top" wrapText="1"/>
    </xf>
    <xf numFmtId="166" fontId="0" fillId="2" borderId="1" xfId="0" applyNumberFormat="1" applyFill="1" applyBorder="1" applyAlignment="1">
      <alignment vertical="top" wrapText="1"/>
    </xf>
    <xf numFmtId="166" fontId="3" fillId="2" borderId="0" xfId="0" applyNumberFormat="1" applyFont="1" applyFill="1" applyAlignment="1">
      <alignment vertical="top" wrapText="1"/>
    </xf>
    <xf numFmtId="166" fontId="3" fillId="2" borderId="1" xfId="0" applyNumberFormat="1" applyFont="1" applyFill="1" applyBorder="1" applyAlignment="1">
      <alignment vertical="top" wrapText="1"/>
    </xf>
    <xf numFmtId="0" fontId="0" fillId="8" borderId="17" xfId="0" applyFill="1" applyBorder="1" applyAlignment="1">
      <alignment vertical="top" wrapText="1"/>
    </xf>
    <xf numFmtId="0" fontId="0" fillId="8" borderId="13" xfId="0" applyFill="1" applyBorder="1" applyAlignment="1">
      <alignment vertical="top" wrapText="1"/>
    </xf>
    <xf numFmtId="0" fontId="10" fillId="11" borderId="11" xfId="0" applyFont="1" applyFill="1" applyBorder="1" applyAlignment="1">
      <alignment horizontal="left" vertical="top"/>
    </xf>
    <xf numFmtId="1" fontId="3" fillId="5" borderId="12" xfId="0" applyNumberFormat="1" applyFont="1" applyFill="1" applyBorder="1" applyAlignment="1">
      <alignment horizontal="center" vertical="top" wrapText="1"/>
    </xf>
    <xf numFmtId="1" fontId="3" fillId="5" borderId="21" xfId="0" applyNumberFormat="1" applyFont="1" applyFill="1" applyBorder="1" applyAlignment="1">
      <alignment horizontal="center" vertical="top" wrapText="1"/>
    </xf>
    <xf numFmtId="10" fontId="0" fillId="0" borderId="8" xfId="0" applyNumberFormat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0" borderId="22" xfId="0" applyBorder="1" applyAlignment="1">
      <alignment horizontal="right" vertical="top" wrapText="1"/>
    </xf>
    <xf numFmtId="0" fontId="0" fillId="3" borderId="23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2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6" borderId="0" xfId="0" applyFill="1" applyBorder="1" applyAlignment="1">
      <alignment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0" fillId="11" borderId="11" xfId="0" applyFont="1" applyFill="1" applyBorder="1" applyAlignment="1">
      <alignment horizontal="left" vertical="top"/>
    </xf>
    <xf numFmtId="0" fontId="0" fillId="11" borderId="11" xfId="0" applyFill="1" applyBorder="1" applyAlignment="1">
      <alignment horizontal="left" vertical="top"/>
    </xf>
    <xf numFmtId="0" fontId="10" fillId="11" borderId="11" xfId="0" applyFont="1" applyFill="1" applyBorder="1" applyAlignment="1" applyProtection="1">
      <alignment horizontal="left" vertical="top"/>
      <protection locked="0"/>
    </xf>
    <xf numFmtId="0" fontId="10" fillId="0" borderId="8" xfId="0" applyFont="1" applyFill="1" applyBorder="1" applyAlignment="1">
      <alignment horizontal="center" vertical="top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4" borderId="11" xfId="0" applyFont="1" applyFill="1" applyBorder="1" applyAlignment="1">
      <alignment horizontal="left" vertical="top"/>
    </xf>
    <xf numFmtId="0" fontId="10" fillId="7" borderId="11" xfId="0" applyFont="1" applyFill="1" applyBorder="1" applyAlignment="1" applyProtection="1">
      <alignment horizontal="left" vertical="top"/>
      <protection locked="0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0" fillId="0" borderId="0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0" fillId="11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0" fillId="11" borderId="0" xfId="0" applyFont="1" applyFill="1" applyBorder="1" applyAlignment="1">
      <alignment horizontal="left" vertical="top"/>
    </xf>
    <xf numFmtId="0" fontId="15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2" fontId="0" fillId="10" borderId="19" xfId="0" applyNumberForma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/>
    <c:plotArea>
      <c:layout>
        <c:manualLayout>
          <c:layoutTarget val="inner"/>
          <c:xMode val="edge"/>
          <c:yMode val="edge"/>
          <c:x val="4.3707627235580575E-2"/>
          <c:y val="9.2526690391460123E-2"/>
          <c:w val="0.93519250688543043"/>
          <c:h val="0.58007117437722144"/>
        </c:manualLayout>
      </c:layout>
      <c:barChart>
        <c:barDir val="col"/>
        <c:grouping val="clustered"/>
        <c:ser>
          <c:idx val="0"/>
          <c:order val="0"/>
          <c:tx>
            <c:strRef>
              <c:f>диаграмма!$A$12</c:f>
              <c:strCache>
                <c:ptCount val="1"/>
                <c:pt idx="0">
                  <c:v>Общие результаты по тесту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диаграмма!$D$7:$BA$7</c:f>
              <c:strCache>
                <c:ptCount val="40"/>
                <c:pt idx="0">
                  <c:v>A01</c:v>
                </c:pt>
                <c:pt idx="1">
                  <c:v>A02</c:v>
                </c:pt>
                <c:pt idx="2">
                  <c:v>A03</c:v>
                </c:pt>
                <c:pt idx="3">
                  <c:v>A04</c:v>
                </c:pt>
                <c:pt idx="4">
                  <c:v>A05</c:v>
                </c:pt>
                <c:pt idx="5">
                  <c:v>A06</c:v>
                </c:pt>
                <c:pt idx="6">
                  <c:v>A07</c:v>
                </c:pt>
                <c:pt idx="7">
                  <c:v>A08</c:v>
                </c:pt>
                <c:pt idx="8">
                  <c:v>A09</c:v>
                </c:pt>
                <c:pt idx="9">
                  <c:v>A10</c:v>
                </c:pt>
                <c:pt idx="10">
                  <c:v>A11</c:v>
                </c:pt>
                <c:pt idx="11">
                  <c:v>A12</c:v>
                </c:pt>
                <c:pt idx="12">
                  <c:v>A13</c:v>
                </c:pt>
                <c:pt idx="13">
                  <c:v>A14</c:v>
                </c:pt>
                <c:pt idx="14">
                  <c:v>A15</c:v>
                </c:pt>
                <c:pt idx="15">
                  <c:v>A16</c:v>
                </c:pt>
                <c:pt idx="16">
                  <c:v>A17</c:v>
                </c:pt>
                <c:pt idx="17">
                  <c:v>A18</c:v>
                </c:pt>
                <c:pt idx="18">
                  <c:v>A19</c:v>
                </c:pt>
                <c:pt idx="19">
                  <c:v>A20</c:v>
                </c:pt>
                <c:pt idx="20">
                  <c:v>A21</c:v>
                </c:pt>
                <c:pt idx="21">
                  <c:v>A22</c:v>
                </c:pt>
                <c:pt idx="22">
                  <c:v>A23</c:v>
                </c:pt>
                <c:pt idx="23">
                  <c:v>A24</c:v>
                </c:pt>
                <c:pt idx="24">
                  <c:v>A25</c:v>
                </c:pt>
                <c:pt idx="25">
                  <c:v>A26</c:v>
                </c:pt>
                <c:pt idx="26">
                  <c:v>A27</c:v>
                </c:pt>
                <c:pt idx="27">
                  <c:v>A28</c:v>
                </c:pt>
                <c:pt idx="28">
                  <c:v>A29</c:v>
                </c:pt>
                <c:pt idx="29">
                  <c:v>A30</c:v>
                </c:pt>
                <c:pt idx="30">
                  <c:v>B01</c:v>
                </c:pt>
                <c:pt idx="31">
                  <c:v>B02</c:v>
                </c:pt>
                <c:pt idx="32">
                  <c:v>B03</c:v>
                </c:pt>
                <c:pt idx="33">
                  <c:v>B04</c:v>
                </c:pt>
                <c:pt idx="34">
                  <c:v>B05</c:v>
                </c:pt>
                <c:pt idx="35">
                  <c:v>B06</c:v>
                </c:pt>
                <c:pt idx="36">
                  <c:v>B07</c:v>
                </c:pt>
                <c:pt idx="37">
                  <c:v>B08</c:v>
                </c:pt>
                <c:pt idx="38">
                  <c:v>B09</c:v>
                </c:pt>
                <c:pt idx="39">
                  <c:v>B10</c:v>
                </c:pt>
              </c:strCache>
            </c:strRef>
          </c:cat>
          <c:val>
            <c:numRef>
              <c:f>диаграмма!$D$12:$BA$12</c:f>
              <c:numCache>
                <c:formatCode>General</c:formatCode>
                <c:ptCount val="40"/>
                <c:pt idx="0">
                  <c:v>1</c:v>
                </c:pt>
                <c:pt idx="1">
                  <c:v>0.8125</c:v>
                </c:pt>
                <c:pt idx="2">
                  <c:v>0.64583333333333326</c:v>
                </c:pt>
                <c:pt idx="3">
                  <c:v>0.9375</c:v>
                </c:pt>
                <c:pt idx="4">
                  <c:v>0.85416666666666674</c:v>
                </c:pt>
                <c:pt idx="5">
                  <c:v>0.58333333333333326</c:v>
                </c:pt>
                <c:pt idx="6">
                  <c:v>0.79166666666666674</c:v>
                </c:pt>
                <c:pt idx="7">
                  <c:v>1</c:v>
                </c:pt>
                <c:pt idx="8">
                  <c:v>0.54166666666666674</c:v>
                </c:pt>
                <c:pt idx="9">
                  <c:v>0.79166666666666674</c:v>
                </c:pt>
                <c:pt idx="10">
                  <c:v>0.35416666666666663</c:v>
                </c:pt>
                <c:pt idx="11">
                  <c:v>0.375</c:v>
                </c:pt>
                <c:pt idx="12">
                  <c:v>0.75</c:v>
                </c:pt>
                <c:pt idx="13">
                  <c:v>0.375</c:v>
                </c:pt>
                <c:pt idx="14">
                  <c:v>0.52083333333333326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0.4375</c:v>
                </c:pt>
                <c:pt idx="31">
                  <c:v>0.16666666666666666</c:v>
                </c:pt>
                <c:pt idx="32">
                  <c:v>0</c:v>
                </c:pt>
                <c:pt idx="33">
                  <c:v>0</c:v>
                </c:pt>
                <c:pt idx="34">
                  <c:v>0.33333333333333331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axId val="102108160"/>
        <c:axId val="102127104"/>
      </c:barChart>
      <c:catAx>
        <c:axId val="102108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задания</a:t>
                </a:r>
              </a:p>
            </c:rich>
          </c:tx>
          <c:layout>
            <c:manualLayout>
              <c:xMode val="edge"/>
              <c:yMode val="edge"/>
              <c:x val="0.49284118490319828"/>
              <c:y val="0.768683121340601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2127104"/>
        <c:crossesAt val="0"/>
        <c:auto val="1"/>
        <c:lblAlgn val="ctr"/>
        <c:lblOffset val="100"/>
        <c:tickLblSkip val="1"/>
        <c:tickMarkSkip val="1"/>
      </c:catAx>
      <c:valAx>
        <c:axId val="102127104"/>
        <c:scaling>
          <c:orientation val="minMax"/>
          <c:max val="1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2108160"/>
        <c:crosses val="autoZero"/>
        <c:crossBetween val="between"/>
        <c:majorUnit val="0.2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000"/>
            </a:pPr>
            <a:r>
              <a:rPr lang="ru-RU" sz="1000"/>
              <a:t>Успешность освоения проверяемых общеучебных умений</a:t>
            </a:r>
          </a:p>
        </c:rich>
      </c:tx>
      <c:layout>
        <c:manualLayout>
          <c:xMode val="edge"/>
          <c:yMode val="edge"/>
          <c:x val="0.31139483027013731"/>
          <c:y val="3.9267004579893211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умения!$A$14</c:f>
              <c:strCache>
                <c:ptCount val="1"/>
                <c:pt idx="0">
                  <c:v>Уровень успешности освоения</c:v>
                </c:pt>
              </c:strCache>
            </c:strRef>
          </c:tx>
          <c:dLbls>
            <c:showVal val="1"/>
          </c:dLbls>
          <c:cat>
            <c:strRef>
              <c:f>умения!$H$12:$I$12</c:f>
              <c:strCache>
                <c:ptCount val="2"/>
                <c:pt idx="0">
                  <c:v>У1, %</c:v>
                </c:pt>
                <c:pt idx="1">
                  <c:v>У2, %</c:v>
                </c:pt>
              </c:strCache>
            </c:strRef>
          </c:cat>
          <c:val>
            <c:numRef>
              <c:f>умения!$H$14:$I$14</c:f>
              <c:numCache>
                <c:formatCode>0.0</c:formatCode>
                <c:ptCount val="2"/>
              </c:numCache>
            </c:numRef>
          </c:val>
        </c:ser>
        <c:ser>
          <c:idx val="1"/>
          <c:order val="1"/>
          <c:tx>
            <c:strRef>
              <c:f>умения!$A$15</c:f>
              <c:strCache>
                <c:ptCount val="1"/>
                <c:pt idx="0">
                  <c:v>Доля обучающихся, владеющих проверяемым общеучебным умением </c:v>
                </c:pt>
              </c:strCache>
            </c:strRef>
          </c:tx>
          <c:dLbls>
            <c:showVal val="1"/>
          </c:dLbls>
          <c:cat>
            <c:strRef>
              <c:f>умения!$H$12:$I$12</c:f>
              <c:strCache>
                <c:ptCount val="2"/>
                <c:pt idx="0">
                  <c:v>У1, %</c:v>
                </c:pt>
                <c:pt idx="1">
                  <c:v>У2, %</c:v>
                </c:pt>
              </c:strCache>
            </c:strRef>
          </c:cat>
          <c:val>
            <c:numRef>
              <c:f>умения!$H$15:$I$15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133037056"/>
        <c:axId val="142858496"/>
      </c:barChart>
      <c:catAx>
        <c:axId val="133037056"/>
        <c:scaling>
          <c:orientation val="minMax"/>
        </c:scaling>
        <c:axPos val="l"/>
        <c:numFmt formatCode="General" sourceLinked="1"/>
        <c:tickLblPos val="nextTo"/>
        <c:crossAx val="142858496"/>
        <c:crosses val="autoZero"/>
        <c:auto val="1"/>
        <c:lblAlgn val="ctr"/>
        <c:lblOffset val="100"/>
      </c:catAx>
      <c:valAx>
        <c:axId val="142858496"/>
        <c:scaling>
          <c:orientation val="minMax"/>
        </c:scaling>
        <c:axPos val="b"/>
        <c:majorGridlines/>
        <c:numFmt formatCode="0.0" sourceLinked="1"/>
        <c:tickLblPos val="nextTo"/>
        <c:crossAx val="133037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872161251807727"/>
          <c:y val="0.26178010471204188"/>
          <c:w val="0.31895247417336536"/>
          <c:h val="0.58638743455497377"/>
        </c:manualLayout>
      </c:layout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</xdr:row>
      <xdr:rowOff>142875</xdr:rowOff>
    </xdr:from>
    <xdr:to>
      <xdr:col>53</xdr:col>
      <xdr:colOff>0</xdr:colOff>
      <xdr:row>30</xdr:row>
      <xdr:rowOff>66675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10</xdr:col>
      <xdr:colOff>85725</xdr:colOff>
      <xdr:row>27</xdr:row>
      <xdr:rowOff>66675</xdr:rowOff>
    </xdr:to>
    <xdr:graphicFrame macro="">
      <xdr:nvGraphicFramePr>
        <xdr:cNvPr id="24591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307"/>
  <sheetViews>
    <sheetView tabSelected="1" zoomScale="70" zoomScaleNormal="70" workbookViewId="0">
      <pane ySplit="6" topLeftCell="A7" activePane="bottomLeft" state="frozen"/>
      <selection pane="bottomLeft"/>
    </sheetView>
  </sheetViews>
  <sheetFormatPr defaultRowHeight="12.75"/>
  <cols>
    <col min="1" max="1" width="6.28515625" style="1" customWidth="1"/>
    <col min="2" max="2" width="6" style="1" customWidth="1"/>
    <col min="3" max="3" width="7.28515625" style="1" customWidth="1"/>
    <col min="4" max="43" width="4.7109375" style="1" customWidth="1"/>
    <col min="44" max="44" width="7.85546875" style="1" customWidth="1"/>
    <col min="45" max="45" width="8.7109375" style="1" customWidth="1"/>
    <col min="46" max="46" width="8.28515625" style="1" customWidth="1"/>
    <col min="47" max="47" width="8.5703125" style="1" customWidth="1"/>
    <col min="48" max="48" width="9.28515625" style="1" customWidth="1"/>
    <col min="49" max="49" width="9" style="1" customWidth="1"/>
    <col min="50" max="16384" width="9.140625" style="1"/>
  </cols>
  <sheetData>
    <row r="1" spans="1:50" s="3" customFormat="1">
      <c r="B1" s="2"/>
      <c r="C1" s="2"/>
      <c r="D1" s="2" t="s">
        <v>0</v>
      </c>
      <c r="E1" s="2"/>
      <c r="F1" s="2"/>
      <c r="G1" s="2"/>
      <c r="I1" s="2"/>
      <c r="M1" s="2" t="s">
        <v>112</v>
      </c>
      <c r="O1" s="195" t="s">
        <v>152</v>
      </c>
      <c r="P1" s="195"/>
      <c r="Q1" s="34"/>
      <c r="T1" s="78" t="s">
        <v>113</v>
      </c>
      <c r="Y1" s="195" t="s">
        <v>153</v>
      </c>
      <c r="Z1" s="195"/>
      <c r="AA1" s="195"/>
      <c r="AB1" s="195"/>
      <c r="AC1" s="195"/>
    </row>
    <row r="2" spans="1:50" s="3" customFormat="1" ht="13.5" thickBot="1">
      <c r="B2" s="2"/>
      <c r="C2" s="18" t="s">
        <v>45</v>
      </c>
      <c r="D2" s="52"/>
      <c r="E2" s="52"/>
      <c r="F2" s="53">
        <v>933</v>
      </c>
      <c r="G2" s="54"/>
      <c r="H2" s="54"/>
      <c r="I2" s="2"/>
      <c r="K2" s="52" t="s">
        <v>46</v>
      </c>
      <c r="L2" s="18"/>
      <c r="M2" s="18"/>
      <c r="N2" s="193">
        <v>933002</v>
      </c>
      <c r="O2" s="193"/>
      <c r="P2" s="9"/>
      <c r="R2" s="183" t="s">
        <v>44</v>
      </c>
      <c r="S2" s="184"/>
      <c r="T2" s="194" t="s">
        <v>148</v>
      </c>
      <c r="U2" s="194"/>
      <c r="V2" s="19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</row>
    <row r="3" spans="1:50" ht="13.5" customHeight="1" thickBot="1">
      <c r="A3" s="18" t="s">
        <v>16</v>
      </c>
      <c r="B3" s="19"/>
      <c r="C3" s="196" t="s">
        <v>150</v>
      </c>
      <c r="D3" s="197"/>
      <c r="E3" s="198"/>
      <c r="F3" s="18" t="s">
        <v>17</v>
      </c>
      <c r="G3" s="19"/>
      <c r="H3" s="196" t="s">
        <v>151</v>
      </c>
      <c r="I3" s="198"/>
      <c r="K3" s="19" t="s">
        <v>18</v>
      </c>
      <c r="L3" s="196" t="s">
        <v>149</v>
      </c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87" t="s">
        <v>24</v>
      </c>
      <c r="AS3" s="188"/>
      <c r="AT3" s="189"/>
      <c r="AU3" s="187" t="s">
        <v>28</v>
      </c>
      <c r="AV3" s="188"/>
      <c r="AW3" s="189"/>
    </row>
    <row r="4" spans="1:50">
      <c r="A4" s="18" t="s">
        <v>19</v>
      </c>
      <c r="B4" s="19"/>
      <c r="C4" s="19"/>
      <c r="D4" s="19"/>
      <c r="E4" s="19"/>
      <c r="F4" s="20" t="s">
        <v>20</v>
      </c>
      <c r="G4" s="139">
        <v>15</v>
      </c>
      <c r="H4" s="21" t="s">
        <v>21</v>
      </c>
      <c r="I4" s="139">
        <v>5</v>
      </c>
      <c r="K4" s="18" t="s">
        <v>22</v>
      </c>
      <c r="L4" s="19"/>
      <c r="M4" s="19"/>
      <c r="N4" s="19"/>
      <c r="O4" s="140">
        <v>16</v>
      </c>
      <c r="P4" s="18" t="s">
        <v>23</v>
      </c>
      <c r="Q4" s="19"/>
      <c r="R4" s="19"/>
      <c r="S4" s="19"/>
      <c r="T4" s="141">
        <v>6</v>
      </c>
      <c r="AH4" s="59"/>
      <c r="AI4" s="59"/>
      <c r="AJ4" s="59"/>
      <c r="AK4" s="59"/>
      <c r="AL4" s="59"/>
      <c r="AM4" s="59"/>
      <c r="AN4" s="59"/>
      <c r="AR4" s="190"/>
      <c r="AS4" s="191"/>
      <c r="AT4" s="192"/>
      <c r="AU4" s="190"/>
      <c r="AV4" s="191"/>
      <c r="AW4" s="192"/>
    </row>
    <row r="5" spans="1:50">
      <c r="A5" s="133" t="s">
        <v>5</v>
      </c>
      <c r="B5" s="134" t="s">
        <v>59</v>
      </c>
      <c r="C5" s="134" t="s">
        <v>1</v>
      </c>
      <c r="D5" s="133" t="s">
        <v>137</v>
      </c>
      <c r="E5" s="134" t="s">
        <v>138</v>
      </c>
      <c r="F5" s="133" t="s">
        <v>139</v>
      </c>
      <c r="G5" s="134" t="s">
        <v>140</v>
      </c>
      <c r="H5" s="133" t="s">
        <v>141</v>
      </c>
      <c r="I5" s="134" t="s">
        <v>142</v>
      </c>
      <c r="J5" s="133" t="s">
        <v>143</v>
      </c>
      <c r="K5" s="134" t="s">
        <v>144</v>
      </c>
      <c r="L5" s="133" t="s">
        <v>145</v>
      </c>
      <c r="M5" s="134" t="s">
        <v>69</v>
      </c>
      <c r="N5" s="133" t="s">
        <v>70</v>
      </c>
      <c r="O5" s="134" t="s">
        <v>71</v>
      </c>
      <c r="P5" s="133" t="s">
        <v>72</v>
      </c>
      <c r="Q5" s="134" t="s">
        <v>73</v>
      </c>
      <c r="R5" s="133" t="s">
        <v>74</v>
      </c>
      <c r="S5" s="134" t="s">
        <v>75</v>
      </c>
      <c r="T5" s="133" t="s">
        <v>76</v>
      </c>
      <c r="U5" s="134" t="s">
        <v>77</v>
      </c>
      <c r="V5" s="133" t="s">
        <v>78</v>
      </c>
      <c r="W5" s="134" t="s">
        <v>79</v>
      </c>
      <c r="X5" s="133" t="s">
        <v>80</v>
      </c>
      <c r="Y5" s="134" t="s">
        <v>81</v>
      </c>
      <c r="Z5" s="133" t="s">
        <v>82</v>
      </c>
      <c r="AA5" s="134" t="s">
        <v>83</v>
      </c>
      <c r="AB5" s="133" t="s">
        <v>84</v>
      </c>
      <c r="AC5" s="134" t="s">
        <v>85</v>
      </c>
      <c r="AD5" s="133" t="s">
        <v>86</v>
      </c>
      <c r="AE5" s="134" t="s">
        <v>87</v>
      </c>
      <c r="AF5" s="133" t="s">
        <v>88</v>
      </c>
      <c r="AG5" s="134" t="s">
        <v>89</v>
      </c>
      <c r="AH5" s="134" t="s">
        <v>2</v>
      </c>
      <c r="AI5" s="134" t="s">
        <v>3</v>
      </c>
      <c r="AJ5" s="134" t="s">
        <v>4</v>
      </c>
      <c r="AK5" s="134" t="s">
        <v>39</v>
      </c>
      <c r="AL5" s="134" t="s">
        <v>40</v>
      </c>
      <c r="AM5" s="134" t="s">
        <v>47</v>
      </c>
      <c r="AN5" s="136" t="s">
        <v>48</v>
      </c>
      <c r="AO5" s="134" t="s">
        <v>49</v>
      </c>
      <c r="AP5" s="134" t="s">
        <v>50</v>
      </c>
      <c r="AQ5" s="135" t="s">
        <v>51</v>
      </c>
      <c r="AR5" s="144" t="s">
        <v>26</v>
      </c>
      <c r="AS5" s="137" t="s">
        <v>27</v>
      </c>
      <c r="AT5" s="137" t="s">
        <v>25</v>
      </c>
      <c r="AU5" s="185" t="s">
        <v>29</v>
      </c>
      <c r="AV5" s="185"/>
      <c r="AW5" s="185"/>
    </row>
    <row r="6" spans="1:50">
      <c r="A6" s="142" t="s">
        <v>111</v>
      </c>
      <c r="B6" s="143"/>
      <c r="C6" s="143"/>
      <c r="D6" s="133">
        <v>1</v>
      </c>
      <c r="E6" s="134">
        <v>1</v>
      </c>
      <c r="F6" s="134">
        <v>1</v>
      </c>
      <c r="G6" s="134">
        <v>1</v>
      </c>
      <c r="H6" s="134">
        <v>1</v>
      </c>
      <c r="I6" s="134">
        <v>1</v>
      </c>
      <c r="J6" s="134">
        <v>1</v>
      </c>
      <c r="K6" s="134">
        <v>1</v>
      </c>
      <c r="L6" s="134">
        <v>1</v>
      </c>
      <c r="M6" s="134">
        <v>1</v>
      </c>
      <c r="N6" s="134">
        <v>1</v>
      </c>
      <c r="O6" s="134">
        <v>1</v>
      </c>
      <c r="P6" s="134">
        <v>1</v>
      </c>
      <c r="Q6" s="134">
        <v>1</v>
      </c>
      <c r="R6" s="134">
        <v>1</v>
      </c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>
        <v>1</v>
      </c>
      <c r="AI6" s="134">
        <v>1</v>
      </c>
      <c r="AJ6" s="134">
        <v>1</v>
      </c>
      <c r="AK6" s="134">
        <v>2</v>
      </c>
      <c r="AL6" s="134">
        <v>2</v>
      </c>
      <c r="AM6" s="134"/>
      <c r="AN6" s="134"/>
      <c r="AO6" s="134"/>
      <c r="AP6" s="134"/>
      <c r="AQ6" s="135"/>
      <c r="AR6" s="145">
        <f>SUM(AS6:AT6)</f>
        <v>22</v>
      </c>
      <c r="AS6" s="138">
        <f>O4</f>
        <v>16</v>
      </c>
      <c r="AT6" s="138">
        <f>T4</f>
        <v>6</v>
      </c>
      <c r="AU6" s="186"/>
      <c r="AV6" s="186"/>
      <c r="AW6" s="186"/>
      <c r="AX6" s="6"/>
    </row>
    <row r="7" spans="1:50">
      <c r="A7" s="175"/>
      <c r="B7" s="175">
        <v>2</v>
      </c>
      <c r="C7" s="175">
        <v>1</v>
      </c>
      <c r="D7" s="163">
        <v>1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1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  <c r="Q7" s="163">
        <v>0</v>
      </c>
      <c r="R7" s="163">
        <v>0</v>
      </c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>
        <v>0.5</v>
      </c>
      <c r="AI7" s="163">
        <v>0</v>
      </c>
      <c r="AJ7" s="163">
        <v>0</v>
      </c>
      <c r="AK7" s="163">
        <v>0</v>
      </c>
      <c r="AL7" s="163">
        <v>0</v>
      </c>
      <c r="AM7" s="163"/>
      <c r="AN7" s="163"/>
      <c r="AO7" s="163"/>
      <c r="AP7" s="163"/>
      <c r="AQ7" s="164"/>
      <c r="AR7" s="146">
        <v>2.5</v>
      </c>
      <c r="AS7" s="72">
        <v>2.5</v>
      </c>
      <c r="AT7" s="72">
        <v>0</v>
      </c>
      <c r="AU7" s="86">
        <v>11.3636360168457</v>
      </c>
      <c r="AV7" s="73"/>
      <c r="AW7" s="73"/>
    </row>
    <row r="8" spans="1:50">
      <c r="A8" s="175"/>
      <c r="B8" s="175">
        <v>3</v>
      </c>
      <c r="C8" s="175">
        <v>1</v>
      </c>
      <c r="D8" s="163">
        <v>1</v>
      </c>
      <c r="E8" s="163">
        <v>1</v>
      </c>
      <c r="F8" s="163">
        <v>0</v>
      </c>
      <c r="G8" s="163">
        <v>1</v>
      </c>
      <c r="H8" s="163">
        <v>1</v>
      </c>
      <c r="I8" s="163">
        <v>1</v>
      </c>
      <c r="J8" s="163">
        <v>1</v>
      </c>
      <c r="K8" s="163">
        <v>1</v>
      </c>
      <c r="L8" s="163">
        <v>0</v>
      </c>
      <c r="M8" s="163">
        <v>1</v>
      </c>
      <c r="N8" s="163">
        <v>0</v>
      </c>
      <c r="O8" s="163">
        <v>0</v>
      </c>
      <c r="P8" s="163">
        <v>0</v>
      </c>
      <c r="Q8" s="163">
        <v>0</v>
      </c>
      <c r="R8" s="163">
        <v>0</v>
      </c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>
        <v>0</v>
      </c>
      <c r="AI8" s="163">
        <v>0</v>
      </c>
      <c r="AJ8" s="163">
        <v>0</v>
      </c>
      <c r="AK8" s="163">
        <v>0</v>
      </c>
      <c r="AL8" s="163">
        <v>0</v>
      </c>
      <c r="AM8" s="163"/>
      <c r="AN8" s="163"/>
      <c r="AO8" s="163"/>
      <c r="AP8" s="163"/>
      <c r="AQ8" s="164"/>
      <c r="AR8" s="146">
        <v>8</v>
      </c>
      <c r="AS8" s="72">
        <v>8</v>
      </c>
      <c r="AT8" s="72">
        <v>0</v>
      </c>
      <c r="AU8" s="86">
        <v>36.363636016845703</v>
      </c>
      <c r="AV8" s="73"/>
      <c r="AW8" s="73"/>
    </row>
    <row r="9" spans="1:50">
      <c r="A9" s="175"/>
      <c r="B9" s="175">
        <v>5</v>
      </c>
      <c r="C9" s="175">
        <v>1</v>
      </c>
      <c r="D9" s="163">
        <v>1</v>
      </c>
      <c r="E9" s="163">
        <v>1</v>
      </c>
      <c r="F9" s="163">
        <v>1</v>
      </c>
      <c r="G9" s="163">
        <v>1</v>
      </c>
      <c r="H9" s="163">
        <v>1</v>
      </c>
      <c r="I9" s="163">
        <v>1</v>
      </c>
      <c r="J9" s="163">
        <v>1</v>
      </c>
      <c r="K9" s="163">
        <v>1</v>
      </c>
      <c r="L9" s="163">
        <v>0</v>
      </c>
      <c r="M9" s="163">
        <v>1</v>
      </c>
      <c r="N9" s="163">
        <v>1</v>
      </c>
      <c r="O9" s="163">
        <v>0</v>
      </c>
      <c r="P9" s="163">
        <v>1</v>
      </c>
      <c r="Q9" s="163">
        <v>1</v>
      </c>
      <c r="R9" s="163">
        <v>1</v>
      </c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>
        <v>1</v>
      </c>
      <c r="AI9" s="163">
        <v>0</v>
      </c>
      <c r="AJ9" s="163">
        <v>0</v>
      </c>
      <c r="AK9" s="163">
        <v>0</v>
      </c>
      <c r="AL9" s="163">
        <v>0</v>
      </c>
      <c r="AM9" s="163"/>
      <c r="AN9" s="163"/>
      <c r="AO9" s="163"/>
      <c r="AP9" s="163"/>
      <c r="AQ9" s="164"/>
      <c r="AR9" s="146">
        <v>14</v>
      </c>
      <c r="AS9" s="72">
        <v>14</v>
      </c>
      <c r="AT9" s="72">
        <v>0</v>
      </c>
      <c r="AU9" s="86">
        <v>63.636363983154297</v>
      </c>
      <c r="AV9" s="73"/>
      <c r="AW9" s="73"/>
    </row>
    <row r="10" spans="1:50">
      <c r="A10" s="175"/>
      <c r="B10" s="175">
        <v>8</v>
      </c>
      <c r="C10" s="175">
        <v>1</v>
      </c>
      <c r="D10" s="163">
        <v>1</v>
      </c>
      <c r="E10" s="163">
        <v>1</v>
      </c>
      <c r="F10" s="163">
        <v>1</v>
      </c>
      <c r="G10" s="163">
        <v>1</v>
      </c>
      <c r="H10" s="163">
        <v>1</v>
      </c>
      <c r="I10" s="163">
        <v>1</v>
      </c>
      <c r="J10" s="163">
        <v>0</v>
      </c>
      <c r="K10" s="163">
        <v>1</v>
      </c>
      <c r="L10" s="163">
        <v>0</v>
      </c>
      <c r="M10" s="163">
        <v>1</v>
      </c>
      <c r="N10" s="163">
        <v>0</v>
      </c>
      <c r="O10" s="163">
        <v>0</v>
      </c>
      <c r="P10" s="163">
        <v>1</v>
      </c>
      <c r="Q10" s="163">
        <v>0</v>
      </c>
      <c r="R10" s="163">
        <v>1</v>
      </c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>
        <v>1</v>
      </c>
      <c r="AI10" s="163">
        <v>0</v>
      </c>
      <c r="AJ10" s="163">
        <v>0</v>
      </c>
      <c r="AK10" s="163">
        <v>0</v>
      </c>
      <c r="AL10" s="163">
        <v>0</v>
      </c>
      <c r="AM10" s="163"/>
      <c r="AN10" s="163"/>
      <c r="AO10" s="163"/>
      <c r="AP10" s="163"/>
      <c r="AQ10" s="164"/>
      <c r="AR10" s="146">
        <v>11</v>
      </c>
      <c r="AS10" s="72">
        <v>11</v>
      </c>
      <c r="AT10" s="72">
        <v>0</v>
      </c>
      <c r="AU10" s="86">
        <v>50</v>
      </c>
      <c r="AV10" s="73"/>
      <c r="AW10" s="73"/>
    </row>
    <row r="11" spans="1:50">
      <c r="A11" s="175"/>
      <c r="B11" s="175">
        <v>9</v>
      </c>
      <c r="C11" s="175">
        <v>1</v>
      </c>
      <c r="D11" s="163">
        <v>1</v>
      </c>
      <c r="E11" s="163">
        <v>0</v>
      </c>
      <c r="F11" s="163">
        <v>1</v>
      </c>
      <c r="G11" s="163">
        <v>1</v>
      </c>
      <c r="H11" s="163">
        <v>1</v>
      </c>
      <c r="I11" s="163">
        <v>0</v>
      </c>
      <c r="J11" s="163">
        <v>1</v>
      </c>
      <c r="K11" s="163">
        <v>1</v>
      </c>
      <c r="L11" s="163">
        <v>1</v>
      </c>
      <c r="M11" s="163">
        <v>1</v>
      </c>
      <c r="N11" s="163">
        <v>1</v>
      </c>
      <c r="O11" s="163">
        <v>1</v>
      </c>
      <c r="P11" s="163">
        <v>1</v>
      </c>
      <c r="Q11" s="163">
        <v>0</v>
      </c>
      <c r="R11" s="163">
        <v>0</v>
      </c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/>
      <c r="AN11" s="163"/>
      <c r="AO11" s="163"/>
      <c r="AP11" s="163"/>
      <c r="AQ11" s="164"/>
      <c r="AR11" s="146">
        <v>11</v>
      </c>
      <c r="AS11" s="72">
        <v>11</v>
      </c>
      <c r="AT11" s="72">
        <v>0</v>
      </c>
      <c r="AU11" s="86">
        <v>50</v>
      </c>
      <c r="AV11" s="73"/>
      <c r="AW11" s="73"/>
    </row>
    <row r="12" spans="1:50">
      <c r="A12" s="175"/>
      <c r="B12" s="175">
        <v>11</v>
      </c>
      <c r="C12" s="175">
        <v>1</v>
      </c>
      <c r="D12" s="163">
        <v>1</v>
      </c>
      <c r="E12" s="163">
        <v>1</v>
      </c>
      <c r="F12" s="163">
        <v>0</v>
      </c>
      <c r="G12" s="163">
        <v>1</v>
      </c>
      <c r="H12" s="163">
        <v>1</v>
      </c>
      <c r="I12" s="163">
        <v>1</v>
      </c>
      <c r="J12" s="163">
        <v>1</v>
      </c>
      <c r="K12" s="163">
        <v>1</v>
      </c>
      <c r="L12" s="163">
        <v>0</v>
      </c>
      <c r="M12" s="163">
        <v>1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/>
      <c r="AN12" s="163"/>
      <c r="AO12" s="163"/>
      <c r="AP12" s="163"/>
      <c r="AQ12" s="164"/>
      <c r="AR12" s="146">
        <v>8</v>
      </c>
      <c r="AS12" s="72">
        <v>8</v>
      </c>
      <c r="AT12" s="72">
        <v>0</v>
      </c>
      <c r="AU12" s="86">
        <v>36.363636016845703</v>
      </c>
      <c r="AV12" s="73"/>
      <c r="AW12" s="73"/>
    </row>
    <row r="13" spans="1:50">
      <c r="A13" s="175"/>
      <c r="B13" s="175">
        <v>13</v>
      </c>
      <c r="C13" s="175">
        <v>1</v>
      </c>
      <c r="D13" s="163">
        <v>1</v>
      </c>
      <c r="E13" s="163">
        <v>0</v>
      </c>
      <c r="F13" s="163">
        <v>1</v>
      </c>
      <c r="G13" s="163">
        <v>1</v>
      </c>
      <c r="H13" s="163">
        <v>1</v>
      </c>
      <c r="I13" s="163">
        <v>0</v>
      </c>
      <c r="J13" s="163">
        <v>1</v>
      </c>
      <c r="K13" s="163">
        <v>1</v>
      </c>
      <c r="L13" s="163">
        <v>1</v>
      </c>
      <c r="M13" s="163">
        <v>1</v>
      </c>
      <c r="N13" s="163">
        <v>1</v>
      </c>
      <c r="O13" s="163">
        <v>0</v>
      </c>
      <c r="P13" s="163">
        <v>0</v>
      </c>
      <c r="Q13" s="163">
        <v>1</v>
      </c>
      <c r="R13" s="163">
        <v>1</v>
      </c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/>
      <c r="AN13" s="163"/>
      <c r="AO13" s="163"/>
      <c r="AP13" s="163"/>
      <c r="AQ13" s="164"/>
      <c r="AR13" s="146">
        <v>11</v>
      </c>
      <c r="AS13" s="72">
        <v>11</v>
      </c>
      <c r="AT13" s="72">
        <v>0</v>
      </c>
      <c r="AU13" s="86">
        <v>50</v>
      </c>
      <c r="AV13" s="73"/>
      <c r="AW13" s="73"/>
    </row>
    <row r="14" spans="1:50">
      <c r="A14" s="176"/>
      <c r="B14" s="176">
        <v>15</v>
      </c>
      <c r="C14" s="176">
        <v>1</v>
      </c>
      <c r="D14" s="163">
        <v>1</v>
      </c>
      <c r="E14" s="163">
        <v>1</v>
      </c>
      <c r="F14" s="163">
        <v>1</v>
      </c>
      <c r="G14" s="163">
        <v>1</v>
      </c>
      <c r="H14" s="163">
        <v>1</v>
      </c>
      <c r="I14" s="163">
        <v>0</v>
      </c>
      <c r="J14" s="163">
        <v>1</v>
      </c>
      <c r="K14" s="163">
        <v>1</v>
      </c>
      <c r="L14" s="163">
        <v>0</v>
      </c>
      <c r="M14" s="163">
        <v>0</v>
      </c>
      <c r="N14" s="163">
        <v>0</v>
      </c>
      <c r="O14" s="163">
        <v>1</v>
      </c>
      <c r="P14" s="163">
        <v>1</v>
      </c>
      <c r="Q14" s="163">
        <v>0</v>
      </c>
      <c r="R14" s="163">
        <v>0</v>
      </c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>
        <v>0.5</v>
      </c>
      <c r="AI14" s="163">
        <v>0</v>
      </c>
      <c r="AJ14" s="163">
        <v>0</v>
      </c>
      <c r="AK14" s="163">
        <v>0</v>
      </c>
      <c r="AL14" s="163">
        <v>0</v>
      </c>
      <c r="AM14" s="163"/>
      <c r="AN14" s="163"/>
      <c r="AO14" s="163"/>
      <c r="AP14" s="163"/>
      <c r="AQ14" s="164"/>
      <c r="AR14" s="147">
        <v>9.5</v>
      </c>
      <c r="AS14" s="71">
        <v>9.5</v>
      </c>
      <c r="AT14" s="71">
        <v>0</v>
      </c>
      <c r="AU14" s="85">
        <v>43.181819915771499</v>
      </c>
      <c r="AV14" s="74"/>
      <c r="AW14" s="74"/>
    </row>
    <row r="15" spans="1:50">
      <c r="A15" s="22" t="s">
        <v>30</v>
      </c>
      <c r="B15" s="26">
        <f>COUNTIF(B7:B14,"&gt;0")</f>
        <v>8</v>
      </c>
      <c r="C15" s="23"/>
      <c r="D15" s="165">
        <f>SUM(D7:D14)</f>
        <v>8</v>
      </c>
      <c r="E15" s="165">
        <f>SUM(E7:E14)</f>
        <v>5</v>
      </c>
      <c r="F15" s="165">
        <f>SUM(F7:F14)</f>
        <v>5</v>
      </c>
      <c r="G15" s="165">
        <f>SUM(G7:G14)</f>
        <v>7</v>
      </c>
      <c r="H15" s="165">
        <f>SUM(H7:H14)</f>
        <v>7</v>
      </c>
      <c r="I15" s="165">
        <f>SUM(I7:I14)</f>
        <v>4</v>
      </c>
      <c r="J15" s="165">
        <f>SUM(J7:J14)</f>
        <v>6</v>
      </c>
      <c r="K15" s="165">
        <f>SUM(K7:K14)</f>
        <v>8</v>
      </c>
      <c r="L15" s="165">
        <f>SUM(L7:L14)</f>
        <v>2</v>
      </c>
      <c r="M15" s="165">
        <f>SUM(M7:M14)</f>
        <v>6</v>
      </c>
      <c r="N15" s="165">
        <f>SUM(N7:N14)</f>
        <v>3</v>
      </c>
      <c r="O15" s="165">
        <f>SUM(O7:O14)</f>
        <v>2</v>
      </c>
      <c r="P15" s="165">
        <f>SUM(P7:P14)</f>
        <v>4</v>
      </c>
      <c r="Q15" s="165">
        <f>SUM(Q7:Q14)</f>
        <v>2</v>
      </c>
      <c r="R15" s="165">
        <f>SUM(R7:R14)</f>
        <v>3</v>
      </c>
      <c r="S15" s="165">
        <f>SUM(S7:S14)</f>
        <v>0</v>
      </c>
      <c r="T15" s="165">
        <f>SUM(T7:T14)</f>
        <v>0</v>
      </c>
      <c r="U15" s="165">
        <f>SUM(U7:U14)</f>
        <v>0</v>
      </c>
      <c r="V15" s="165">
        <f>SUM(V7:V14)</f>
        <v>0</v>
      </c>
      <c r="W15" s="165">
        <f>SUM(W7:W14)</f>
        <v>0</v>
      </c>
      <c r="X15" s="165">
        <f>SUM(X7:X14)</f>
        <v>0</v>
      </c>
      <c r="Y15" s="165">
        <f>SUM(Y7:Y14)</f>
        <v>0</v>
      </c>
      <c r="Z15" s="165">
        <f>SUM(Z7:Z14)</f>
        <v>0</v>
      </c>
      <c r="AA15" s="165">
        <f>SUM(AA7:AA14)</f>
        <v>0</v>
      </c>
      <c r="AB15" s="165">
        <f>SUM(AB7:AB14)</f>
        <v>0</v>
      </c>
      <c r="AC15" s="165">
        <f>SUM(AC7:AC14)</f>
        <v>0</v>
      </c>
      <c r="AD15" s="165">
        <f>SUM(AD7:AD14)</f>
        <v>0</v>
      </c>
      <c r="AE15" s="165">
        <f>SUM(AE7:AE14)</f>
        <v>0</v>
      </c>
      <c r="AF15" s="165">
        <f>SUM(AF7:AF14)</f>
        <v>0</v>
      </c>
      <c r="AG15" s="166">
        <f>SUM(AG7:AG14)</f>
        <v>0</v>
      </c>
      <c r="AH15" s="165">
        <f>SUM(AH7:AH14)</f>
        <v>3</v>
      </c>
      <c r="AI15" s="165">
        <f>SUM(AI7:AI14)</f>
        <v>0</v>
      </c>
      <c r="AJ15" s="165">
        <f>SUM(AJ7:AJ14)</f>
        <v>0</v>
      </c>
      <c r="AK15" s="165">
        <f>SUM(AK7:AK14)</f>
        <v>0</v>
      </c>
      <c r="AL15" s="165">
        <f>SUM(AL7:AL14)</f>
        <v>0</v>
      </c>
      <c r="AM15" s="165">
        <f>SUM(AM7:AM14)</f>
        <v>0</v>
      </c>
      <c r="AN15" s="165">
        <f>SUM(AN7:AN14)</f>
        <v>0</v>
      </c>
      <c r="AO15" s="165">
        <f>SUM(AO7:AO14)</f>
        <v>0</v>
      </c>
      <c r="AP15" s="165">
        <f>SUM(AP7:AP14)</f>
        <v>0</v>
      </c>
      <c r="AQ15" s="166">
        <f>SUM(AQ7:AQ14)</f>
        <v>0</v>
      </c>
      <c r="AR15" s="148">
        <f>SUM(AR7:AR14)</f>
        <v>75</v>
      </c>
      <c r="AS15" s="70">
        <f>SUM(AS7:AS14)</f>
        <v>75</v>
      </c>
      <c r="AT15" s="70">
        <f>SUM(AT7:AT14)</f>
        <v>0</v>
      </c>
      <c r="AU15" s="75"/>
      <c r="AV15" s="75"/>
      <c r="AW15" s="75"/>
    </row>
    <row r="16" spans="1:50" s="35" customFormat="1">
      <c r="A16" s="87" t="s">
        <v>6</v>
      </c>
      <c r="B16" s="88"/>
      <c r="C16" s="88"/>
      <c r="D16" s="167">
        <f>D15/$B$15/D6</f>
        <v>1</v>
      </c>
      <c r="E16" s="167">
        <f>E15/$B$15/E6</f>
        <v>0.625</v>
      </c>
      <c r="F16" s="167">
        <f>F15/$B$15/F6</f>
        <v>0.625</v>
      </c>
      <c r="G16" s="167">
        <f>G15/$B$15/G6</f>
        <v>0.875</v>
      </c>
      <c r="H16" s="167">
        <f>H15/$B$15/H6</f>
        <v>0.875</v>
      </c>
      <c r="I16" s="167">
        <f>I15/$B$15/I6</f>
        <v>0.5</v>
      </c>
      <c r="J16" s="167">
        <f>J15/$B$15/J6</f>
        <v>0.75</v>
      </c>
      <c r="K16" s="167">
        <f>K15/$B$15/K6</f>
        <v>1</v>
      </c>
      <c r="L16" s="167">
        <f>L15/$B$15/L6</f>
        <v>0.25</v>
      </c>
      <c r="M16" s="167">
        <f>M15/$B$15/M6</f>
        <v>0.75</v>
      </c>
      <c r="N16" s="167">
        <f>N15/$B$15/N6</f>
        <v>0.375</v>
      </c>
      <c r="O16" s="167">
        <f>O15/$B$15/O6</f>
        <v>0.25</v>
      </c>
      <c r="P16" s="167">
        <f>P15/$B$15/P6</f>
        <v>0.5</v>
      </c>
      <c r="Q16" s="167">
        <f>Q15/$B$15/Q6</f>
        <v>0.25</v>
      </c>
      <c r="R16" s="167">
        <f>R15/$B$15/R6</f>
        <v>0.375</v>
      </c>
      <c r="S16" s="167" t="e">
        <f>S15/$B$15/S6</f>
        <v>#DIV/0!</v>
      </c>
      <c r="T16" s="167" t="e">
        <f>T15/$B$15/T6</f>
        <v>#DIV/0!</v>
      </c>
      <c r="U16" s="167" t="e">
        <f>U15/$B$15/U6</f>
        <v>#DIV/0!</v>
      </c>
      <c r="V16" s="167" t="e">
        <f>V15/$B$15/V6</f>
        <v>#DIV/0!</v>
      </c>
      <c r="W16" s="167" t="e">
        <f>W15/$B$15/W6</f>
        <v>#DIV/0!</v>
      </c>
      <c r="X16" s="167" t="e">
        <f>X15/$B$15/X6</f>
        <v>#DIV/0!</v>
      </c>
      <c r="Y16" s="167" t="e">
        <f>Y15/$B$15/Y6</f>
        <v>#DIV/0!</v>
      </c>
      <c r="Z16" s="167" t="e">
        <f>Z15/$B$15/Z6</f>
        <v>#DIV/0!</v>
      </c>
      <c r="AA16" s="167" t="e">
        <f>AA15/$B$15/AA6</f>
        <v>#DIV/0!</v>
      </c>
      <c r="AB16" s="167" t="e">
        <f>AB15/$B$15/AB6</f>
        <v>#DIV/0!</v>
      </c>
      <c r="AC16" s="167" t="e">
        <f>AC15/$B$15/AC6</f>
        <v>#DIV/0!</v>
      </c>
      <c r="AD16" s="167" t="e">
        <f>AD15/$B$15/AD6</f>
        <v>#DIV/0!</v>
      </c>
      <c r="AE16" s="167" t="e">
        <f>AE15/$B$15/AE6</f>
        <v>#DIV/0!</v>
      </c>
      <c r="AF16" s="167" t="e">
        <f>AF15/$B$15/AF6</f>
        <v>#DIV/0!</v>
      </c>
      <c r="AG16" s="167" t="e">
        <f>AG15/$B$15/AG6</f>
        <v>#DIV/0!</v>
      </c>
      <c r="AH16" s="167">
        <f>AH15/$B$15/AH6</f>
        <v>0.375</v>
      </c>
      <c r="AI16" s="167">
        <f>AI15/$B$15/AI6</f>
        <v>0</v>
      </c>
      <c r="AJ16" s="167">
        <f>AJ15/$B$15/AJ6</f>
        <v>0</v>
      </c>
      <c r="AK16" s="167">
        <f>AK15/$B$15/AK6</f>
        <v>0</v>
      </c>
      <c r="AL16" s="167">
        <f>AL15/$B$15/AL6</f>
        <v>0</v>
      </c>
      <c r="AM16" s="167" t="e">
        <f>AM15/$B$15/AM6</f>
        <v>#DIV/0!</v>
      </c>
      <c r="AN16" s="167" t="e">
        <f>AN15/$B$15/AN6</f>
        <v>#DIV/0!</v>
      </c>
      <c r="AO16" s="167" t="e">
        <f>AO15/$B$15/AO6</f>
        <v>#DIV/0!</v>
      </c>
      <c r="AP16" s="167" t="e">
        <f>AP15/$B$15/AP6</f>
        <v>#DIV/0!</v>
      </c>
      <c r="AQ16" s="168" t="e">
        <f>AQ15/$B$15/AQ6</f>
        <v>#DIV/0!</v>
      </c>
      <c r="AR16" s="149">
        <f>AR15/(AR$6*$B$15)</f>
        <v>0.42613636363636365</v>
      </c>
      <c r="AS16" s="89">
        <f>AS15/(AS$6*$B$15)</f>
        <v>0.5859375</v>
      </c>
      <c r="AT16" s="89">
        <f>AT15/(AT$6*$B$15)</f>
        <v>0</v>
      </c>
      <c r="AU16" s="90"/>
      <c r="AV16" s="90"/>
      <c r="AW16" s="90"/>
    </row>
    <row r="17" spans="1:49">
      <c r="A17" s="176"/>
      <c r="B17" s="176">
        <v>1</v>
      </c>
      <c r="C17" s="176">
        <v>2</v>
      </c>
      <c r="D17" s="163">
        <v>1</v>
      </c>
      <c r="E17" s="163">
        <v>1</v>
      </c>
      <c r="F17" s="163">
        <v>1</v>
      </c>
      <c r="G17" s="163">
        <v>1</v>
      </c>
      <c r="H17" s="163">
        <v>1</v>
      </c>
      <c r="I17" s="163">
        <v>1</v>
      </c>
      <c r="J17" s="163">
        <v>1</v>
      </c>
      <c r="K17" s="163">
        <v>1</v>
      </c>
      <c r="L17" s="163">
        <v>1</v>
      </c>
      <c r="M17" s="163">
        <v>1</v>
      </c>
      <c r="N17" s="163">
        <v>0</v>
      </c>
      <c r="O17" s="163">
        <v>1</v>
      </c>
      <c r="P17" s="163">
        <v>1</v>
      </c>
      <c r="Q17" s="163">
        <v>0</v>
      </c>
      <c r="R17" s="163">
        <v>1</v>
      </c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>
        <v>0.75</v>
      </c>
      <c r="AI17" s="163">
        <v>0</v>
      </c>
      <c r="AJ17" s="163">
        <v>0</v>
      </c>
      <c r="AK17" s="163">
        <v>0</v>
      </c>
      <c r="AL17" s="163">
        <v>0</v>
      </c>
      <c r="AM17" s="163"/>
      <c r="AN17" s="163"/>
      <c r="AO17" s="163"/>
      <c r="AP17" s="163"/>
      <c r="AQ17" s="164"/>
      <c r="AR17" s="147">
        <v>13.75</v>
      </c>
      <c r="AS17" s="71">
        <v>13.75</v>
      </c>
      <c r="AT17" s="71">
        <v>0</v>
      </c>
      <c r="AU17" s="85">
        <v>62.5</v>
      </c>
      <c r="AV17" s="74"/>
      <c r="AW17" s="74"/>
    </row>
    <row r="18" spans="1:49">
      <c r="A18" s="176"/>
      <c r="B18" s="176">
        <v>7</v>
      </c>
      <c r="C18" s="176">
        <v>2</v>
      </c>
      <c r="D18" s="163">
        <v>1</v>
      </c>
      <c r="E18" s="163">
        <v>1</v>
      </c>
      <c r="F18" s="163">
        <v>0</v>
      </c>
      <c r="G18" s="163">
        <v>1</v>
      </c>
      <c r="H18" s="163">
        <v>1</v>
      </c>
      <c r="I18" s="163">
        <v>0</v>
      </c>
      <c r="J18" s="163">
        <v>1</v>
      </c>
      <c r="K18" s="163">
        <v>1</v>
      </c>
      <c r="L18" s="163">
        <v>1</v>
      </c>
      <c r="M18" s="163">
        <v>1</v>
      </c>
      <c r="N18" s="163">
        <v>0</v>
      </c>
      <c r="O18" s="163">
        <v>1</v>
      </c>
      <c r="P18" s="163">
        <v>1</v>
      </c>
      <c r="Q18" s="163">
        <v>1</v>
      </c>
      <c r="R18" s="163">
        <v>1</v>
      </c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/>
      <c r="AN18" s="163"/>
      <c r="AO18" s="163"/>
      <c r="AP18" s="163"/>
      <c r="AQ18" s="164"/>
      <c r="AR18" s="147">
        <v>12</v>
      </c>
      <c r="AS18" s="71">
        <v>12</v>
      </c>
      <c r="AT18" s="71">
        <v>0</v>
      </c>
      <c r="AU18" s="85">
        <v>54.545455932617202</v>
      </c>
      <c r="AV18" s="74"/>
      <c r="AW18" s="74"/>
    </row>
    <row r="19" spans="1:49">
      <c r="A19" s="176"/>
      <c r="B19" s="176">
        <v>10</v>
      </c>
      <c r="C19" s="176">
        <v>2</v>
      </c>
      <c r="D19" s="163">
        <v>1</v>
      </c>
      <c r="E19" s="163">
        <v>1</v>
      </c>
      <c r="F19" s="163">
        <v>0</v>
      </c>
      <c r="G19" s="163">
        <v>1</v>
      </c>
      <c r="H19" s="163">
        <v>1</v>
      </c>
      <c r="I19" s="163">
        <v>1</v>
      </c>
      <c r="J19" s="163">
        <v>1</v>
      </c>
      <c r="K19" s="163">
        <v>1</v>
      </c>
      <c r="L19" s="163">
        <v>1</v>
      </c>
      <c r="M19" s="163">
        <v>1</v>
      </c>
      <c r="N19" s="163">
        <v>1</v>
      </c>
      <c r="O19" s="163">
        <v>1</v>
      </c>
      <c r="P19" s="163">
        <v>1</v>
      </c>
      <c r="Q19" s="163">
        <v>1</v>
      </c>
      <c r="R19" s="163">
        <v>1</v>
      </c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>
        <v>0.5</v>
      </c>
      <c r="AI19" s="163">
        <v>0</v>
      </c>
      <c r="AJ19" s="163">
        <v>0</v>
      </c>
      <c r="AK19" s="163">
        <v>0</v>
      </c>
      <c r="AL19" s="163">
        <v>1</v>
      </c>
      <c r="AM19" s="163"/>
      <c r="AN19" s="163"/>
      <c r="AO19" s="163"/>
      <c r="AP19" s="163"/>
      <c r="AQ19" s="164"/>
      <c r="AR19" s="147">
        <v>15.5</v>
      </c>
      <c r="AS19" s="71">
        <v>14.5</v>
      </c>
      <c r="AT19" s="71">
        <v>1</v>
      </c>
      <c r="AU19" s="233">
        <v>70.454544067382798</v>
      </c>
      <c r="AV19" s="74"/>
      <c r="AW19" s="74"/>
    </row>
    <row r="20" spans="1:49">
      <c r="A20" s="176"/>
      <c r="B20" s="176">
        <v>12</v>
      </c>
      <c r="C20" s="176">
        <v>2</v>
      </c>
      <c r="D20" s="163">
        <v>1</v>
      </c>
      <c r="E20" s="163">
        <v>1</v>
      </c>
      <c r="F20" s="163">
        <v>1</v>
      </c>
      <c r="G20" s="163">
        <v>1</v>
      </c>
      <c r="H20" s="163">
        <v>1</v>
      </c>
      <c r="I20" s="163">
        <v>1</v>
      </c>
      <c r="J20" s="163">
        <v>1</v>
      </c>
      <c r="K20" s="163">
        <v>1</v>
      </c>
      <c r="L20" s="163">
        <v>1</v>
      </c>
      <c r="M20" s="163">
        <v>1</v>
      </c>
      <c r="N20" s="163">
        <v>1</v>
      </c>
      <c r="O20" s="163">
        <v>0</v>
      </c>
      <c r="P20" s="163">
        <v>1</v>
      </c>
      <c r="Q20" s="163">
        <v>1</v>
      </c>
      <c r="R20" s="163">
        <v>0</v>
      </c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>
        <v>0.5</v>
      </c>
      <c r="AI20" s="163">
        <v>0</v>
      </c>
      <c r="AJ20" s="163">
        <v>0</v>
      </c>
      <c r="AK20" s="163">
        <v>0</v>
      </c>
      <c r="AL20" s="163">
        <v>0</v>
      </c>
      <c r="AM20" s="163"/>
      <c r="AN20" s="163"/>
      <c r="AO20" s="163"/>
      <c r="AP20" s="163"/>
      <c r="AQ20" s="164"/>
      <c r="AR20" s="147">
        <v>13.5</v>
      </c>
      <c r="AS20" s="71">
        <v>13.5</v>
      </c>
      <c r="AT20" s="71">
        <v>0</v>
      </c>
      <c r="AU20" s="85">
        <v>61.363636016845703</v>
      </c>
      <c r="AV20" s="74"/>
      <c r="AW20" s="74"/>
    </row>
    <row r="21" spans="1:49">
      <c r="A21" s="176"/>
      <c r="B21" s="176">
        <v>14</v>
      </c>
      <c r="C21" s="176">
        <v>2</v>
      </c>
      <c r="D21" s="163">
        <v>1</v>
      </c>
      <c r="E21" s="163">
        <v>1</v>
      </c>
      <c r="F21" s="163">
        <v>1</v>
      </c>
      <c r="G21" s="163">
        <v>1</v>
      </c>
      <c r="H21" s="163">
        <v>0</v>
      </c>
      <c r="I21" s="163">
        <v>1</v>
      </c>
      <c r="J21" s="163">
        <v>0</v>
      </c>
      <c r="K21" s="163">
        <v>1</v>
      </c>
      <c r="L21" s="163">
        <v>0</v>
      </c>
      <c r="M21" s="163">
        <v>0</v>
      </c>
      <c r="N21" s="163">
        <v>0</v>
      </c>
      <c r="O21" s="163">
        <v>0</v>
      </c>
      <c r="P21" s="163">
        <v>1</v>
      </c>
      <c r="Q21" s="163">
        <v>0</v>
      </c>
      <c r="R21" s="163">
        <v>1</v>
      </c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>
        <v>0.25</v>
      </c>
      <c r="AI21" s="163">
        <v>0</v>
      </c>
      <c r="AJ21" s="163">
        <v>0</v>
      </c>
      <c r="AK21" s="163">
        <v>0</v>
      </c>
      <c r="AL21" s="163">
        <v>0</v>
      </c>
      <c r="AM21" s="163"/>
      <c r="AN21" s="163"/>
      <c r="AO21" s="163"/>
      <c r="AP21" s="163"/>
      <c r="AQ21" s="164"/>
      <c r="AR21" s="147">
        <v>8.25</v>
      </c>
      <c r="AS21" s="71">
        <v>8.25</v>
      </c>
      <c r="AT21" s="71">
        <v>0</v>
      </c>
      <c r="AU21" s="85">
        <v>37.5</v>
      </c>
      <c r="AV21" s="74"/>
      <c r="AW21" s="74"/>
    </row>
    <row r="22" spans="1:49">
      <c r="A22" s="176"/>
      <c r="B22" s="176">
        <v>17</v>
      </c>
      <c r="C22" s="176">
        <v>2</v>
      </c>
      <c r="D22" s="163">
        <v>1</v>
      </c>
      <c r="E22" s="163">
        <v>1</v>
      </c>
      <c r="F22" s="163">
        <v>1</v>
      </c>
      <c r="G22" s="163">
        <v>1</v>
      </c>
      <c r="H22" s="163">
        <v>1</v>
      </c>
      <c r="I22" s="163">
        <v>0</v>
      </c>
      <c r="J22" s="163">
        <v>1</v>
      </c>
      <c r="K22" s="163">
        <v>1</v>
      </c>
      <c r="L22" s="163">
        <v>1</v>
      </c>
      <c r="M22" s="163">
        <v>1</v>
      </c>
      <c r="N22" s="163">
        <v>0</v>
      </c>
      <c r="O22" s="163">
        <v>0</v>
      </c>
      <c r="P22" s="163">
        <v>1</v>
      </c>
      <c r="Q22" s="163">
        <v>0</v>
      </c>
      <c r="R22" s="163">
        <v>0</v>
      </c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>
        <v>1</v>
      </c>
      <c r="AI22" s="163">
        <v>1</v>
      </c>
      <c r="AJ22" s="163">
        <v>0</v>
      </c>
      <c r="AK22" s="163">
        <v>0</v>
      </c>
      <c r="AL22" s="163">
        <v>1</v>
      </c>
      <c r="AM22" s="163"/>
      <c r="AN22" s="163"/>
      <c r="AO22" s="163"/>
      <c r="AP22" s="163"/>
      <c r="AQ22" s="164"/>
      <c r="AR22" s="147">
        <v>13</v>
      </c>
      <c r="AS22" s="71">
        <v>11</v>
      </c>
      <c r="AT22" s="71">
        <v>2</v>
      </c>
      <c r="AU22" s="85">
        <v>59.090908050537102</v>
      </c>
      <c r="AV22" s="74"/>
      <c r="AW22" s="74"/>
    </row>
    <row r="23" spans="1:49">
      <c r="A23" s="22" t="s">
        <v>30</v>
      </c>
      <c r="B23" s="26">
        <f>COUNTIF(B17:B22,"&gt;0")</f>
        <v>6</v>
      </c>
      <c r="C23" s="23"/>
      <c r="D23" s="165">
        <f t="shared" ref="D23:AT23" si="0">SUM(D17:D22)</f>
        <v>6</v>
      </c>
      <c r="E23" s="165">
        <f t="shared" si="0"/>
        <v>6</v>
      </c>
      <c r="F23" s="165">
        <f t="shared" si="0"/>
        <v>4</v>
      </c>
      <c r="G23" s="165">
        <f t="shared" si="0"/>
        <v>6</v>
      </c>
      <c r="H23" s="165">
        <f t="shared" si="0"/>
        <v>5</v>
      </c>
      <c r="I23" s="165">
        <f t="shared" si="0"/>
        <v>4</v>
      </c>
      <c r="J23" s="165">
        <f t="shared" si="0"/>
        <v>5</v>
      </c>
      <c r="K23" s="165">
        <f t="shared" si="0"/>
        <v>6</v>
      </c>
      <c r="L23" s="165">
        <f t="shared" si="0"/>
        <v>5</v>
      </c>
      <c r="M23" s="165">
        <f t="shared" si="0"/>
        <v>5</v>
      </c>
      <c r="N23" s="165">
        <f t="shared" si="0"/>
        <v>2</v>
      </c>
      <c r="O23" s="165">
        <f t="shared" si="0"/>
        <v>3</v>
      </c>
      <c r="P23" s="165">
        <f t="shared" si="0"/>
        <v>6</v>
      </c>
      <c r="Q23" s="166">
        <f t="shared" si="0"/>
        <v>3</v>
      </c>
      <c r="R23" s="165">
        <f t="shared" si="0"/>
        <v>4</v>
      </c>
      <c r="S23" s="165">
        <f t="shared" si="0"/>
        <v>0</v>
      </c>
      <c r="T23" s="166">
        <f t="shared" si="0"/>
        <v>0</v>
      </c>
      <c r="U23" s="166">
        <f t="shared" si="0"/>
        <v>0</v>
      </c>
      <c r="V23" s="166">
        <f t="shared" si="0"/>
        <v>0</v>
      </c>
      <c r="W23" s="166">
        <f t="shared" si="0"/>
        <v>0</v>
      </c>
      <c r="X23" s="166">
        <f t="shared" si="0"/>
        <v>0</v>
      </c>
      <c r="Y23" s="166">
        <f t="shared" si="0"/>
        <v>0</v>
      </c>
      <c r="Z23" s="166">
        <f t="shared" si="0"/>
        <v>0</v>
      </c>
      <c r="AA23" s="166">
        <f t="shared" si="0"/>
        <v>0</v>
      </c>
      <c r="AB23" s="166">
        <f t="shared" si="0"/>
        <v>0</v>
      </c>
      <c r="AC23" s="166">
        <f t="shared" si="0"/>
        <v>0</v>
      </c>
      <c r="AD23" s="166">
        <f t="shared" si="0"/>
        <v>0</v>
      </c>
      <c r="AE23" s="166">
        <f t="shared" si="0"/>
        <v>0</v>
      </c>
      <c r="AF23" s="166">
        <f t="shared" si="0"/>
        <v>0</v>
      </c>
      <c r="AG23" s="166">
        <f t="shared" si="0"/>
        <v>0</v>
      </c>
      <c r="AH23" s="165">
        <f t="shared" si="0"/>
        <v>3</v>
      </c>
      <c r="AI23" s="165">
        <f t="shared" si="0"/>
        <v>1</v>
      </c>
      <c r="AJ23" s="165">
        <f t="shared" si="0"/>
        <v>0</v>
      </c>
      <c r="AK23" s="165">
        <f t="shared" si="0"/>
        <v>0</v>
      </c>
      <c r="AL23" s="165">
        <f t="shared" si="0"/>
        <v>2</v>
      </c>
      <c r="AM23" s="165">
        <f t="shared" si="0"/>
        <v>0</v>
      </c>
      <c r="AN23" s="165">
        <f t="shared" si="0"/>
        <v>0</v>
      </c>
      <c r="AO23" s="165">
        <f t="shared" si="0"/>
        <v>0</v>
      </c>
      <c r="AP23" s="165">
        <f t="shared" si="0"/>
        <v>0</v>
      </c>
      <c r="AQ23" s="166">
        <f t="shared" si="0"/>
        <v>0</v>
      </c>
      <c r="AR23" s="148">
        <f t="shared" si="0"/>
        <v>76</v>
      </c>
      <c r="AS23" s="70">
        <f t="shared" si="0"/>
        <v>73</v>
      </c>
      <c r="AT23" s="70">
        <f t="shared" si="0"/>
        <v>3</v>
      </c>
      <c r="AU23" s="75"/>
      <c r="AV23" s="75"/>
      <c r="AW23" s="75"/>
    </row>
    <row r="24" spans="1:49">
      <c r="A24" s="24" t="s">
        <v>7</v>
      </c>
      <c r="B24" s="25"/>
      <c r="C24" s="25"/>
      <c r="D24" s="169">
        <f>D23/$B$23/D6</f>
        <v>1</v>
      </c>
      <c r="E24" s="169">
        <f>E23/$B$23/E6</f>
        <v>1</v>
      </c>
      <c r="F24" s="169">
        <f>F23/$B$23/F6</f>
        <v>0.66666666666666663</v>
      </c>
      <c r="G24" s="169">
        <f>G23/$B$23/G6</f>
        <v>1</v>
      </c>
      <c r="H24" s="169">
        <f>H23/$B$23/H6</f>
        <v>0.83333333333333337</v>
      </c>
      <c r="I24" s="169">
        <f>I23/$B$23/I6</f>
        <v>0.66666666666666663</v>
      </c>
      <c r="J24" s="169">
        <f>J23/$B$23/J6</f>
        <v>0.83333333333333337</v>
      </c>
      <c r="K24" s="169">
        <f>K23/$B$23/K6</f>
        <v>1</v>
      </c>
      <c r="L24" s="169">
        <f>L23/$B$23/L6</f>
        <v>0.83333333333333337</v>
      </c>
      <c r="M24" s="169">
        <f>M23/$B$23/M6</f>
        <v>0.83333333333333337</v>
      </c>
      <c r="N24" s="169">
        <f>N23/$B$23/N6</f>
        <v>0.33333333333333331</v>
      </c>
      <c r="O24" s="169">
        <f>O23/$B$23/O6</f>
        <v>0.5</v>
      </c>
      <c r="P24" s="169">
        <f>P23/$B$23/P6</f>
        <v>1</v>
      </c>
      <c r="Q24" s="169">
        <f>Q23/$B$23/Q6</f>
        <v>0.5</v>
      </c>
      <c r="R24" s="169">
        <f>R23/$B$23/R6</f>
        <v>0.66666666666666663</v>
      </c>
      <c r="S24" s="169" t="e">
        <f>S23/$B$23/S6</f>
        <v>#DIV/0!</v>
      </c>
      <c r="T24" s="169" t="e">
        <f>T23/$B$23/T6</f>
        <v>#DIV/0!</v>
      </c>
      <c r="U24" s="169" t="e">
        <f>U23/$B$23/U6</f>
        <v>#DIV/0!</v>
      </c>
      <c r="V24" s="169" t="e">
        <f>V23/$B$23/V6</f>
        <v>#DIV/0!</v>
      </c>
      <c r="W24" s="169" t="e">
        <f>W23/$B$23/W6</f>
        <v>#DIV/0!</v>
      </c>
      <c r="X24" s="169" t="e">
        <f>X23/$B$23/X6</f>
        <v>#DIV/0!</v>
      </c>
      <c r="Y24" s="169" t="e">
        <f>Y23/$B$23/Y6</f>
        <v>#DIV/0!</v>
      </c>
      <c r="Z24" s="169" t="e">
        <f>Z23/$B$23/Z6</f>
        <v>#DIV/0!</v>
      </c>
      <c r="AA24" s="169" t="e">
        <f>AA23/$B$23/AA6</f>
        <v>#DIV/0!</v>
      </c>
      <c r="AB24" s="169" t="e">
        <f>AB23/$B$23/AB6</f>
        <v>#DIV/0!</v>
      </c>
      <c r="AC24" s="169" t="e">
        <f>AC23/$B$23/AC6</f>
        <v>#DIV/0!</v>
      </c>
      <c r="AD24" s="169" t="e">
        <f>AD23/$B$23/AD6</f>
        <v>#DIV/0!</v>
      </c>
      <c r="AE24" s="169" t="e">
        <f>AE23/$B$23/AE6</f>
        <v>#DIV/0!</v>
      </c>
      <c r="AF24" s="169" t="e">
        <f>AF23/$B$23/AF6</f>
        <v>#DIV/0!</v>
      </c>
      <c r="AG24" s="169" t="e">
        <f>AG23/$B$23/AG6</f>
        <v>#DIV/0!</v>
      </c>
      <c r="AH24" s="169">
        <f>AH23/$B$23/AH6</f>
        <v>0.5</v>
      </c>
      <c r="AI24" s="169">
        <f>AI23/$B$23/AI6</f>
        <v>0.16666666666666666</v>
      </c>
      <c r="AJ24" s="169">
        <f>AJ23/$B$23/AJ6</f>
        <v>0</v>
      </c>
      <c r="AK24" s="169">
        <f>AK23/$B$23/AK6</f>
        <v>0</v>
      </c>
      <c r="AL24" s="169">
        <f>AL23/$B$23/AL6</f>
        <v>0.16666666666666666</v>
      </c>
      <c r="AM24" s="169" t="e">
        <f>AM23/$B$23/AM6</f>
        <v>#DIV/0!</v>
      </c>
      <c r="AN24" s="169" t="e">
        <f>AN23/$B$23/AN6</f>
        <v>#DIV/0!</v>
      </c>
      <c r="AO24" s="169" t="e">
        <f>AO23/$B$23/AO6</f>
        <v>#DIV/0!</v>
      </c>
      <c r="AP24" s="169" t="e">
        <f>AP23/$B$23/AP6</f>
        <v>#DIV/0!</v>
      </c>
      <c r="AQ24" s="170" t="e">
        <f>AQ23/$B$23/AQ6</f>
        <v>#DIV/0!</v>
      </c>
      <c r="AR24" s="150">
        <f>AR23/(AR6*$B$23)</f>
        <v>0.5757575757575758</v>
      </c>
      <c r="AS24" s="62">
        <f>AS23/(AS6*$B$23)</f>
        <v>0.76041666666666663</v>
      </c>
      <c r="AT24" s="62">
        <f>AT23/(AT6*$B$23)</f>
        <v>8.3333333333333329E-2</v>
      </c>
      <c r="AU24" s="76"/>
      <c r="AV24" s="76"/>
      <c r="AW24" s="76"/>
    </row>
    <row r="25" spans="1:49">
      <c r="A25" s="176"/>
      <c r="B25" s="176"/>
      <c r="C25" s="176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4"/>
      <c r="AR25" s="146"/>
      <c r="AS25" s="72"/>
      <c r="AT25" s="72"/>
      <c r="AU25" s="86"/>
      <c r="AV25" s="73"/>
      <c r="AW25" s="73"/>
    </row>
    <row r="26" spans="1:49">
      <c r="A26" s="176"/>
      <c r="B26" s="176"/>
      <c r="C26" s="176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4"/>
      <c r="AR26" s="147"/>
      <c r="AS26" s="71"/>
      <c r="AT26" s="71"/>
      <c r="AU26" s="85"/>
      <c r="AV26" s="74"/>
      <c r="AW26" s="74"/>
    </row>
    <row r="27" spans="1:49">
      <c r="A27" s="22" t="s">
        <v>30</v>
      </c>
      <c r="B27" s="26">
        <f>COUNTIF(B25:B26,"&gt;0")</f>
        <v>0</v>
      </c>
      <c r="C27" s="23"/>
      <c r="D27" s="165">
        <f t="shared" ref="D27:AT27" si="1">SUM(D25:D26)</f>
        <v>0</v>
      </c>
      <c r="E27" s="165">
        <f t="shared" si="1"/>
        <v>0</v>
      </c>
      <c r="F27" s="165">
        <f t="shared" si="1"/>
        <v>0</v>
      </c>
      <c r="G27" s="165">
        <f t="shared" si="1"/>
        <v>0</v>
      </c>
      <c r="H27" s="165">
        <f t="shared" si="1"/>
        <v>0</v>
      </c>
      <c r="I27" s="165">
        <f t="shared" si="1"/>
        <v>0</v>
      </c>
      <c r="J27" s="165">
        <f t="shared" si="1"/>
        <v>0</v>
      </c>
      <c r="K27" s="165">
        <f t="shared" si="1"/>
        <v>0</v>
      </c>
      <c r="L27" s="165">
        <f t="shared" si="1"/>
        <v>0</v>
      </c>
      <c r="M27" s="165">
        <f t="shared" si="1"/>
        <v>0</v>
      </c>
      <c r="N27" s="165">
        <f t="shared" si="1"/>
        <v>0</v>
      </c>
      <c r="O27" s="165">
        <f t="shared" si="1"/>
        <v>0</v>
      </c>
      <c r="P27" s="165">
        <f t="shared" si="1"/>
        <v>0</v>
      </c>
      <c r="Q27" s="165">
        <f t="shared" si="1"/>
        <v>0</v>
      </c>
      <c r="R27" s="165">
        <f t="shared" si="1"/>
        <v>0</v>
      </c>
      <c r="S27" s="165">
        <f t="shared" si="1"/>
        <v>0</v>
      </c>
      <c r="T27" s="165">
        <f t="shared" si="1"/>
        <v>0</v>
      </c>
      <c r="U27" s="165">
        <f t="shared" si="1"/>
        <v>0</v>
      </c>
      <c r="V27" s="165">
        <f t="shared" si="1"/>
        <v>0</v>
      </c>
      <c r="W27" s="165">
        <f t="shared" si="1"/>
        <v>0</v>
      </c>
      <c r="X27" s="165">
        <f t="shared" si="1"/>
        <v>0</v>
      </c>
      <c r="Y27" s="165">
        <f t="shared" si="1"/>
        <v>0</v>
      </c>
      <c r="Z27" s="165">
        <f t="shared" si="1"/>
        <v>0</v>
      </c>
      <c r="AA27" s="165">
        <f t="shared" si="1"/>
        <v>0</v>
      </c>
      <c r="AB27" s="165">
        <f t="shared" si="1"/>
        <v>0</v>
      </c>
      <c r="AC27" s="165">
        <f t="shared" si="1"/>
        <v>0</v>
      </c>
      <c r="AD27" s="165">
        <f t="shared" si="1"/>
        <v>0</v>
      </c>
      <c r="AE27" s="165">
        <f t="shared" si="1"/>
        <v>0</v>
      </c>
      <c r="AF27" s="165">
        <f t="shared" si="1"/>
        <v>0</v>
      </c>
      <c r="AG27" s="166">
        <f t="shared" si="1"/>
        <v>0</v>
      </c>
      <c r="AH27" s="165">
        <f t="shared" si="1"/>
        <v>0</v>
      </c>
      <c r="AI27" s="165">
        <f t="shared" si="1"/>
        <v>0</v>
      </c>
      <c r="AJ27" s="165">
        <f t="shared" si="1"/>
        <v>0</v>
      </c>
      <c r="AK27" s="165">
        <f t="shared" si="1"/>
        <v>0</v>
      </c>
      <c r="AL27" s="165">
        <f t="shared" si="1"/>
        <v>0</v>
      </c>
      <c r="AM27" s="165">
        <f t="shared" si="1"/>
        <v>0</v>
      </c>
      <c r="AN27" s="165">
        <f t="shared" si="1"/>
        <v>0</v>
      </c>
      <c r="AO27" s="165">
        <f t="shared" si="1"/>
        <v>0</v>
      </c>
      <c r="AP27" s="165">
        <f t="shared" si="1"/>
        <v>0</v>
      </c>
      <c r="AQ27" s="166">
        <f t="shared" si="1"/>
        <v>0</v>
      </c>
      <c r="AR27" s="148">
        <f t="shared" si="1"/>
        <v>0</v>
      </c>
      <c r="AS27" s="70">
        <f t="shared" si="1"/>
        <v>0</v>
      </c>
      <c r="AT27" s="70">
        <f t="shared" si="1"/>
        <v>0</v>
      </c>
      <c r="AU27" s="75"/>
      <c r="AV27" s="75"/>
      <c r="AW27" s="75"/>
    </row>
    <row r="28" spans="1:49">
      <c r="A28" s="24" t="s">
        <v>109</v>
      </c>
      <c r="B28" s="25"/>
      <c r="C28" s="25"/>
      <c r="D28" s="169" t="e">
        <f>D27/$B$27/D6</f>
        <v>#DIV/0!</v>
      </c>
      <c r="E28" s="169" t="e">
        <f>E27/$B$27/E6</f>
        <v>#DIV/0!</v>
      </c>
      <c r="F28" s="169" t="e">
        <f>F27/$B$27/F6</f>
        <v>#DIV/0!</v>
      </c>
      <c r="G28" s="169" t="e">
        <f>G27/$B$27/G6</f>
        <v>#DIV/0!</v>
      </c>
      <c r="H28" s="169" t="e">
        <f>H27/$B$27/H6</f>
        <v>#DIV/0!</v>
      </c>
      <c r="I28" s="169" t="e">
        <f>I27/$B$27/I6</f>
        <v>#DIV/0!</v>
      </c>
      <c r="J28" s="169" t="e">
        <f>J27/$B$27/J6</f>
        <v>#DIV/0!</v>
      </c>
      <c r="K28" s="169" t="e">
        <f>K27/$B$27/K6</f>
        <v>#DIV/0!</v>
      </c>
      <c r="L28" s="169" t="e">
        <f>L27/$B$27/L6</f>
        <v>#DIV/0!</v>
      </c>
      <c r="M28" s="169" t="e">
        <f>M27/$B$27/M6</f>
        <v>#DIV/0!</v>
      </c>
      <c r="N28" s="169" t="e">
        <f>N27/$B$27/N6</f>
        <v>#DIV/0!</v>
      </c>
      <c r="O28" s="169" t="e">
        <f>O27/$B$27/O6</f>
        <v>#DIV/0!</v>
      </c>
      <c r="P28" s="169" t="e">
        <f>P27/$B$27/P6</f>
        <v>#DIV/0!</v>
      </c>
      <c r="Q28" s="169" t="e">
        <f>Q27/$B$27/Q6</f>
        <v>#DIV/0!</v>
      </c>
      <c r="R28" s="169" t="e">
        <f>R27/$B$27/R6</f>
        <v>#DIV/0!</v>
      </c>
      <c r="S28" s="169" t="e">
        <f>S27/$B$27/S6</f>
        <v>#DIV/0!</v>
      </c>
      <c r="T28" s="169" t="e">
        <f>T27/$B$27/T6</f>
        <v>#DIV/0!</v>
      </c>
      <c r="U28" s="169" t="e">
        <f>U27/$B$27/U6</f>
        <v>#DIV/0!</v>
      </c>
      <c r="V28" s="169" t="e">
        <f>V27/$B$27/V6</f>
        <v>#DIV/0!</v>
      </c>
      <c r="W28" s="169" t="e">
        <f>W27/$B$27/W6</f>
        <v>#DIV/0!</v>
      </c>
      <c r="X28" s="169" t="e">
        <f>X27/$B$27/X6</f>
        <v>#DIV/0!</v>
      </c>
      <c r="Y28" s="169" t="e">
        <f>Y27/$B$27/Y6</f>
        <v>#DIV/0!</v>
      </c>
      <c r="Z28" s="169" t="e">
        <f>Z27/$B$27/Z6</f>
        <v>#DIV/0!</v>
      </c>
      <c r="AA28" s="169" t="e">
        <f>AA27/$B$27/AA6</f>
        <v>#DIV/0!</v>
      </c>
      <c r="AB28" s="169" t="e">
        <f>AB27/$B$27/AB6</f>
        <v>#DIV/0!</v>
      </c>
      <c r="AC28" s="169" t="e">
        <f>AC27/$B$27/AC6</f>
        <v>#DIV/0!</v>
      </c>
      <c r="AD28" s="169" t="e">
        <f>AD27/$B$27/AD6</f>
        <v>#DIV/0!</v>
      </c>
      <c r="AE28" s="169" t="e">
        <f>AE27/$B$27/AE6</f>
        <v>#DIV/0!</v>
      </c>
      <c r="AF28" s="169" t="e">
        <f>AF27/$B$27/AF6</f>
        <v>#DIV/0!</v>
      </c>
      <c r="AG28" s="169" t="e">
        <f>AG27/$B$27/AG6</f>
        <v>#DIV/0!</v>
      </c>
      <c r="AH28" s="169" t="e">
        <f>AH27/$B$27/AH6</f>
        <v>#DIV/0!</v>
      </c>
      <c r="AI28" s="169" t="e">
        <f>AI27/$B$27/AI6</f>
        <v>#DIV/0!</v>
      </c>
      <c r="AJ28" s="169" t="e">
        <f>AJ27/$B$27/AJ6</f>
        <v>#DIV/0!</v>
      </c>
      <c r="AK28" s="169" t="e">
        <f>AK27/$B$27/AK6</f>
        <v>#DIV/0!</v>
      </c>
      <c r="AL28" s="169" t="e">
        <f>AL27/$B$27/AL6</f>
        <v>#DIV/0!</v>
      </c>
      <c r="AM28" s="169" t="e">
        <f>AM27/$B$27/AM6</f>
        <v>#DIV/0!</v>
      </c>
      <c r="AN28" s="169" t="e">
        <f>AN27/$B$27/AN6</f>
        <v>#DIV/0!</v>
      </c>
      <c r="AO28" s="169" t="e">
        <f>AO27/$B$27/AO6</f>
        <v>#DIV/0!</v>
      </c>
      <c r="AP28" s="169" t="e">
        <f>AP27/$B$27/AP6</f>
        <v>#DIV/0!</v>
      </c>
      <c r="AQ28" s="170" t="e">
        <f>AQ27/$B$27/AQ6</f>
        <v>#DIV/0!</v>
      </c>
      <c r="AR28" s="151" t="e">
        <f>AR27/(AR6*$B$27)</f>
        <v>#DIV/0!</v>
      </c>
      <c r="AS28" s="69" t="e">
        <f>AS27/(AS6*$B$27)</f>
        <v>#DIV/0!</v>
      </c>
      <c r="AT28" s="69" t="e">
        <f>AT27/(AT6*$B$27)</f>
        <v>#DIV/0!</v>
      </c>
      <c r="AU28" s="75"/>
      <c r="AV28" s="75"/>
      <c r="AW28" s="75"/>
    </row>
    <row r="29" spans="1:49">
      <c r="A29" s="176"/>
      <c r="B29" s="176"/>
      <c r="C29" s="176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4"/>
      <c r="AR29" s="147"/>
      <c r="AS29" s="71"/>
      <c r="AT29" s="71"/>
      <c r="AU29" s="85"/>
      <c r="AV29" s="74"/>
      <c r="AW29" s="74"/>
    </row>
    <row r="30" spans="1:49">
      <c r="A30" s="176"/>
      <c r="B30" s="176"/>
      <c r="C30" s="176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4"/>
      <c r="AR30" s="147"/>
      <c r="AS30" s="71"/>
      <c r="AT30" s="71"/>
      <c r="AU30" s="85"/>
      <c r="AV30" s="74"/>
      <c r="AW30" s="74"/>
    </row>
    <row r="31" spans="1:49">
      <c r="A31" s="22" t="s">
        <v>30</v>
      </c>
      <c r="B31" s="26">
        <f>COUNTIF(B29:B30,"&gt;0")</f>
        <v>0</v>
      </c>
      <c r="C31" s="23"/>
      <c r="D31" s="165">
        <f t="shared" ref="D31:AT31" si="2">SUM(D29:D30)</f>
        <v>0</v>
      </c>
      <c r="E31" s="165">
        <f t="shared" si="2"/>
        <v>0</v>
      </c>
      <c r="F31" s="165">
        <f t="shared" si="2"/>
        <v>0</v>
      </c>
      <c r="G31" s="165">
        <f t="shared" si="2"/>
        <v>0</v>
      </c>
      <c r="H31" s="165">
        <f t="shared" si="2"/>
        <v>0</v>
      </c>
      <c r="I31" s="165">
        <f t="shared" si="2"/>
        <v>0</v>
      </c>
      <c r="J31" s="165">
        <f t="shared" si="2"/>
        <v>0</v>
      </c>
      <c r="K31" s="165">
        <f t="shared" si="2"/>
        <v>0</v>
      </c>
      <c r="L31" s="165">
        <f t="shared" si="2"/>
        <v>0</v>
      </c>
      <c r="M31" s="165">
        <f t="shared" si="2"/>
        <v>0</v>
      </c>
      <c r="N31" s="165">
        <f t="shared" si="2"/>
        <v>0</v>
      </c>
      <c r="O31" s="165">
        <f t="shared" si="2"/>
        <v>0</v>
      </c>
      <c r="P31" s="165">
        <f t="shared" si="2"/>
        <v>0</v>
      </c>
      <c r="Q31" s="166">
        <f t="shared" si="2"/>
        <v>0</v>
      </c>
      <c r="R31" s="165">
        <f t="shared" si="2"/>
        <v>0</v>
      </c>
      <c r="S31" s="165">
        <f t="shared" si="2"/>
        <v>0</v>
      </c>
      <c r="T31" s="166">
        <f t="shared" si="2"/>
        <v>0</v>
      </c>
      <c r="U31" s="166">
        <f t="shared" si="2"/>
        <v>0</v>
      </c>
      <c r="V31" s="166">
        <f t="shared" si="2"/>
        <v>0</v>
      </c>
      <c r="W31" s="166">
        <f t="shared" si="2"/>
        <v>0</v>
      </c>
      <c r="X31" s="166">
        <f t="shared" si="2"/>
        <v>0</v>
      </c>
      <c r="Y31" s="166">
        <f t="shared" si="2"/>
        <v>0</v>
      </c>
      <c r="Z31" s="166">
        <f t="shared" si="2"/>
        <v>0</v>
      </c>
      <c r="AA31" s="166">
        <f t="shared" si="2"/>
        <v>0</v>
      </c>
      <c r="AB31" s="166">
        <f t="shared" si="2"/>
        <v>0</v>
      </c>
      <c r="AC31" s="166">
        <f t="shared" si="2"/>
        <v>0</v>
      </c>
      <c r="AD31" s="166">
        <f t="shared" si="2"/>
        <v>0</v>
      </c>
      <c r="AE31" s="166">
        <f t="shared" si="2"/>
        <v>0</v>
      </c>
      <c r="AF31" s="166">
        <f t="shared" si="2"/>
        <v>0</v>
      </c>
      <c r="AG31" s="166">
        <f t="shared" si="2"/>
        <v>0</v>
      </c>
      <c r="AH31" s="165">
        <f t="shared" si="2"/>
        <v>0</v>
      </c>
      <c r="AI31" s="165">
        <f t="shared" si="2"/>
        <v>0</v>
      </c>
      <c r="AJ31" s="165">
        <f t="shared" si="2"/>
        <v>0</v>
      </c>
      <c r="AK31" s="165">
        <f t="shared" si="2"/>
        <v>0</v>
      </c>
      <c r="AL31" s="165">
        <f t="shared" si="2"/>
        <v>0</v>
      </c>
      <c r="AM31" s="165">
        <f t="shared" si="2"/>
        <v>0</v>
      </c>
      <c r="AN31" s="165">
        <f t="shared" si="2"/>
        <v>0</v>
      </c>
      <c r="AO31" s="165">
        <f t="shared" si="2"/>
        <v>0</v>
      </c>
      <c r="AP31" s="165">
        <f t="shared" si="2"/>
        <v>0</v>
      </c>
      <c r="AQ31" s="166">
        <f t="shared" si="2"/>
        <v>0</v>
      </c>
      <c r="AR31" s="148">
        <f t="shared" si="2"/>
        <v>0</v>
      </c>
      <c r="AS31" s="70">
        <f t="shared" si="2"/>
        <v>0</v>
      </c>
      <c r="AT31" s="70">
        <f t="shared" si="2"/>
        <v>0</v>
      </c>
      <c r="AU31" s="75"/>
      <c r="AV31" s="75"/>
      <c r="AW31" s="75"/>
    </row>
    <row r="32" spans="1:49">
      <c r="A32" s="24" t="s">
        <v>110</v>
      </c>
      <c r="B32" s="25"/>
      <c r="C32" s="25"/>
      <c r="D32" s="169" t="e">
        <f>D31/$B$31/D6</f>
        <v>#DIV/0!</v>
      </c>
      <c r="E32" s="169" t="e">
        <f>E31/$B$31/E6</f>
        <v>#DIV/0!</v>
      </c>
      <c r="F32" s="169" t="e">
        <f>F31/$B$31/F6</f>
        <v>#DIV/0!</v>
      </c>
      <c r="G32" s="169" t="e">
        <f>G31/$B$31/G6</f>
        <v>#DIV/0!</v>
      </c>
      <c r="H32" s="169" t="e">
        <f>H31/$B$31/H6</f>
        <v>#DIV/0!</v>
      </c>
      <c r="I32" s="169" t="e">
        <f>I31/$B$31/I6</f>
        <v>#DIV/0!</v>
      </c>
      <c r="J32" s="169" t="e">
        <f>J31/$B$31/J6</f>
        <v>#DIV/0!</v>
      </c>
      <c r="K32" s="169" t="e">
        <f>K31/$B$31/K6</f>
        <v>#DIV/0!</v>
      </c>
      <c r="L32" s="169" t="e">
        <f>L31/$B$31/L6</f>
        <v>#DIV/0!</v>
      </c>
      <c r="M32" s="169" t="e">
        <f>M31/$B$31/M6</f>
        <v>#DIV/0!</v>
      </c>
      <c r="N32" s="169" t="e">
        <f>N31/$B$31/N6</f>
        <v>#DIV/0!</v>
      </c>
      <c r="O32" s="169" t="e">
        <f>O31/$B$31/O6</f>
        <v>#DIV/0!</v>
      </c>
      <c r="P32" s="169" t="e">
        <f>P31/$B$31/P6</f>
        <v>#DIV/0!</v>
      </c>
      <c r="Q32" s="169" t="e">
        <f>Q31/$B$31/Q6</f>
        <v>#DIV/0!</v>
      </c>
      <c r="R32" s="169" t="e">
        <f>R31/$B$31/R6</f>
        <v>#DIV/0!</v>
      </c>
      <c r="S32" s="169" t="e">
        <f>S31/$B$31/S6</f>
        <v>#DIV/0!</v>
      </c>
      <c r="T32" s="169" t="e">
        <f>T31/$B$31/T6</f>
        <v>#DIV/0!</v>
      </c>
      <c r="U32" s="169" t="e">
        <f>U31/$B$31/U6</f>
        <v>#DIV/0!</v>
      </c>
      <c r="V32" s="169" t="e">
        <f>V31/$B$31/V6</f>
        <v>#DIV/0!</v>
      </c>
      <c r="W32" s="169" t="e">
        <f>W31/$B$31/W6</f>
        <v>#DIV/0!</v>
      </c>
      <c r="X32" s="169" t="e">
        <f>X31/$B$31/X6</f>
        <v>#DIV/0!</v>
      </c>
      <c r="Y32" s="169" t="e">
        <f>Y31/$B$31/Y6</f>
        <v>#DIV/0!</v>
      </c>
      <c r="Z32" s="169" t="e">
        <f>Z31/$B$31/Z6</f>
        <v>#DIV/0!</v>
      </c>
      <c r="AA32" s="169" t="e">
        <f>AA31/$B$31/AA6</f>
        <v>#DIV/0!</v>
      </c>
      <c r="AB32" s="169" t="e">
        <f>AB31/$B$31/AB6</f>
        <v>#DIV/0!</v>
      </c>
      <c r="AC32" s="169" t="e">
        <f>AC31/$B$31/AC6</f>
        <v>#DIV/0!</v>
      </c>
      <c r="AD32" s="169" t="e">
        <f>AD31/$B$31/AD6</f>
        <v>#DIV/0!</v>
      </c>
      <c r="AE32" s="169" t="e">
        <f>AE31/$B$31/AE6</f>
        <v>#DIV/0!</v>
      </c>
      <c r="AF32" s="169" t="e">
        <f>AF31/$B$31/AF6</f>
        <v>#DIV/0!</v>
      </c>
      <c r="AG32" s="169" t="e">
        <f>AG31/$B$31/AG6</f>
        <v>#DIV/0!</v>
      </c>
      <c r="AH32" s="169" t="e">
        <f>AH31/$B$31/AH6</f>
        <v>#DIV/0!</v>
      </c>
      <c r="AI32" s="169" t="e">
        <f>AI31/$B$31/AI6</f>
        <v>#DIV/0!</v>
      </c>
      <c r="AJ32" s="169" t="e">
        <f>AJ31/$B$31/AJ6</f>
        <v>#DIV/0!</v>
      </c>
      <c r="AK32" s="169" t="e">
        <f>AK31/$B$31/AK6</f>
        <v>#DIV/0!</v>
      </c>
      <c r="AL32" s="169" t="e">
        <f>AL31/$B$31/AL6</f>
        <v>#DIV/0!</v>
      </c>
      <c r="AM32" s="169" t="e">
        <f>AM31/$B$31/AM6</f>
        <v>#DIV/0!</v>
      </c>
      <c r="AN32" s="169" t="e">
        <f>AN31/$B$31/AN6</f>
        <v>#DIV/0!</v>
      </c>
      <c r="AO32" s="169" t="e">
        <f>AO31/$B$31/AO6</f>
        <v>#DIV/0!</v>
      </c>
      <c r="AP32" s="169" t="e">
        <f>AP31/$B$31/AP6</f>
        <v>#DIV/0!</v>
      </c>
      <c r="AQ32" s="170" t="e">
        <f>AQ31/$B$31/AQ6</f>
        <v>#DIV/0!</v>
      </c>
      <c r="AR32" s="150" t="e">
        <f>AR31/(AR6*$B$31)</f>
        <v>#DIV/0!</v>
      </c>
      <c r="AS32" s="62" t="e">
        <f>AS31/(AS6*$B$31)</f>
        <v>#DIV/0!</v>
      </c>
      <c r="AT32" s="62" t="e">
        <f>AT31/(AT6*$B$31)</f>
        <v>#DIV/0!</v>
      </c>
      <c r="AU32" s="76"/>
      <c r="AV32" s="76"/>
      <c r="AW32" s="76"/>
    </row>
    <row r="33" spans="1:49"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4"/>
      <c r="AR33" s="60"/>
      <c r="AS33" s="60"/>
      <c r="AT33" s="60"/>
      <c r="AU33" s="32" t="s">
        <v>33</v>
      </c>
      <c r="AV33" s="31"/>
      <c r="AW33" s="31"/>
    </row>
    <row r="34" spans="1:49">
      <c r="A34" s="24" t="s">
        <v>35</v>
      </c>
      <c r="B34" s="5"/>
      <c r="C34" s="5"/>
      <c r="D34" s="171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4"/>
      <c r="AR34" s="60"/>
      <c r="AS34" s="60"/>
      <c r="AT34" s="60"/>
      <c r="AU34" s="27" t="s">
        <v>146</v>
      </c>
      <c r="AV34" s="180" t="s">
        <v>147</v>
      </c>
      <c r="AW34" s="180"/>
    </row>
    <row r="35" spans="1:49">
      <c r="D35" s="171">
        <f>SUM(D31,D27,D23,D15)</f>
        <v>14</v>
      </c>
      <c r="E35" s="171">
        <f>SUM(E31,E27,E23,E15)</f>
        <v>11</v>
      </c>
      <c r="F35" s="171">
        <f>SUM(F31,F27,F23,F15)</f>
        <v>9</v>
      </c>
      <c r="G35" s="171">
        <f>SUM(G31,G27,G23,G15)</f>
        <v>13</v>
      </c>
      <c r="H35" s="171">
        <f>SUM(H31,H27,H23,H15)</f>
        <v>12</v>
      </c>
      <c r="I35" s="171">
        <f>SUM(I31,I27,I23,I15)</f>
        <v>8</v>
      </c>
      <c r="J35" s="171">
        <f>SUM(J31,J27,J23,J15)</f>
        <v>11</v>
      </c>
      <c r="K35" s="171">
        <f>SUM(K31,K27,K23,K15)</f>
        <v>14</v>
      </c>
      <c r="L35" s="171">
        <f>SUM(L31,L27,L23,L15)</f>
        <v>7</v>
      </c>
      <c r="M35" s="171">
        <f>SUM(M31,M27,M23,M15)</f>
        <v>11</v>
      </c>
      <c r="N35" s="171">
        <f>SUM(N31,N27,N23,N15)</f>
        <v>5</v>
      </c>
      <c r="O35" s="171">
        <f>SUM(O31,O27,O23,O15)</f>
        <v>5</v>
      </c>
      <c r="P35" s="171">
        <f>SUM(P31,P27,P23,P15)</f>
        <v>10</v>
      </c>
      <c r="Q35" s="171">
        <f>SUM(Q31,Q27,Q23,Q15)</f>
        <v>5</v>
      </c>
      <c r="R35" s="171">
        <f>SUM(R31,R27,R23,R15)</f>
        <v>7</v>
      </c>
      <c r="S35" s="171">
        <f>SUM(S31,S27,S23,S15)</f>
        <v>0</v>
      </c>
      <c r="T35" s="171">
        <f>SUM(T31,T27,T23,T15)</f>
        <v>0</v>
      </c>
      <c r="U35" s="171">
        <f>SUM(U31,U27,U23,U15)</f>
        <v>0</v>
      </c>
      <c r="V35" s="171">
        <f>SUM(V31,V27,V23,V15)</f>
        <v>0</v>
      </c>
      <c r="W35" s="171">
        <f>SUM(W31,W27,W23,W15)</f>
        <v>0</v>
      </c>
      <c r="X35" s="171">
        <f>SUM(X31,X27,X23,X15)</f>
        <v>0</v>
      </c>
      <c r="Y35" s="171">
        <f>SUM(Y31,Y27,Y23,Y15)</f>
        <v>0</v>
      </c>
      <c r="Z35" s="171">
        <f>SUM(Z31,Z27,Z23,Z15)</f>
        <v>0</v>
      </c>
      <c r="AA35" s="171">
        <f>SUM(AA31,AA27,AA23,AA15)</f>
        <v>0</v>
      </c>
      <c r="AB35" s="171">
        <f>SUM(AB31,AB27,AB23,AB15)</f>
        <v>0</v>
      </c>
      <c r="AC35" s="171">
        <f>SUM(AC31,AC27,AC23,AC15)</f>
        <v>0</v>
      </c>
      <c r="AD35" s="171">
        <f>SUM(AD31,AD27,AD23,AD15)</f>
        <v>0</v>
      </c>
      <c r="AE35" s="171">
        <f>SUM(AE31,AE27,AE23,AE15)</f>
        <v>0</v>
      </c>
      <c r="AF35" s="171">
        <f>SUM(AF31,AF27,AF23,AF15)</f>
        <v>0</v>
      </c>
      <c r="AG35" s="171">
        <f>SUM(AG31,AG27,AG23,AG15)</f>
        <v>0</v>
      </c>
      <c r="AH35" s="171">
        <f>SUM(AH31,AH27,AH23,AH15)</f>
        <v>6</v>
      </c>
      <c r="AI35" s="171">
        <f>SUM(AI31,AI27,AI23,AI15)</f>
        <v>1</v>
      </c>
      <c r="AJ35" s="171">
        <f>SUM(AJ31,AJ27,AJ23,AJ15)</f>
        <v>0</v>
      </c>
      <c r="AK35" s="171">
        <f>SUM(AK31,AK27,AK23,AK15)</f>
        <v>0</v>
      </c>
      <c r="AL35" s="171">
        <f>SUM(AL31,AL27,AL23,AL15)</f>
        <v>2</v>
      </c>
      <c r="AM35" s="171">
        <f>SUM(AM31,AM27,AM23,AM15)</f>
        <v>0</v>
      </c>
      <c r="AN35" s="171">
        <f>SUM(AN31,AN27,AN23,AN15)</f>
        <v>0</v>
      </c>
      <c r="AO35" s="171">
        <f>SUM(AO31,AO27,AO23,AO15)</f>
        <v>0</v>
      </c>
      <c r="AP35" s="171">
        <f>SUM(AP31,AP27,AP23,AP15)</f>
        <v>0</v>
      </c>
      <c r="AQ35" s="172">
        <f>SUM(AQ31,AQ27,AQ23,AQ15)</f>
        <v>0</v>
      </c>
      <c r="AR35" s="152">
        <f>AR27+AR31+AR23+AR15</f>
        <v>151</v>
      </c>
      <c r="AS35" s="61">
        <f>AS27+AS31+AS23+AS15</f>
        <v>148</v>
      </c>
      <c r="AT35" s="61">
        <f>AT27+AT31+AT23+AT15</f>
        <v>3</v>
      </c>
      <c r="AU35" s="28"/>
      <c r="AV35" s="29"/>
      <c r="AW35" s="30"/>
    </row>
    <row r="36" spans="1:49">
      <c r="D36" s="173">
        <f>D35/($B$15+$B$23+$B$27+$B$31)/D6</f>
        <v>1</v>
      </c>
      <c r="E36" s="173">
        <f>E35/($B$15+$B$23+$B$27+$B$31)/E6</f>
        <v>0.7857142857142857</v>
      </c>
      <c r="F36" s="173">
        <f>F35/($B$15+$B$23+$B$27+$B$31)/F6</f>
        <v>0.6428571428571429</v>
      </c>
      <c r="G36" s="173">
        <f>G35/($B$15+$B$23+$B$27+$B$31)/G6</f>
        <v>0.9285714285714286</v>
      </c>
      <c r="H36" s="173">
        <f>H35/($B$15+$B$23+$B$27+$B$31)/H6</f>
        <v>0.8571428571428571</v>
      </c>
      <c r="I36" s="173">
        <f>I35/($B$15+$B$23+$B$27+$B$31)/I6</f>
        <v>0.5714285714285714</v>
      </c>
      <c r="J36" s="173">
        <f>J35/($B$15+$B$23+$B$27+$B$31)/J6</f>
        <v>0.7857142857142857</v>
      </c>
      <c r="K36" s="173">
        <f>K35/($B$15+$B$23+$B$27+$B$31)/K6</f>
        <v>1</v>
      </c>
      <c r="L36" s="173">
        <f>L35/($B$15+$B$23+$B$27+$B$31)/L6</f>
        <v>0.5</v>
      </c>
      <c r="M36" s="173">
        <f>M35/($B$15+$B$23+$B$27+$B$31)/M6</f>
        <v>0.7857142857142857</v>
      </c>
      <c r="N36" s="173">
        <f>N35/($B$15+$B$23+$B$27+$B$31)/N6</f>
        <v>0.35714285714285715</v>
      </c>
      <c r="O36" s="173">
        <f>O35/($B$15+$B$23+$B$27+$B$31)/O6</f>
        <v>0.35714285714285715</v>
      </c>
      <c r="P36" s="173">
        <f>P35/($B$15+$B$23+$B$27+$B$31)/P6</f>
        <v>0.7142857142857143</v>
      </c>
      <c r="Q36" s="173">
        <f>Q35/($B$15+$B$23+$B$27+$B$31)/Q6</f>
        <v>0.35714285714285715</v>
      </c>
      <c r="R36" s="173">
        <f>R35/($B$15+$B$23+$B$27+$B$31)/R6</f>
        <v>0.5</v>
      </c>
      <c r="S36" s="173" t="e">
        <f>S35/($B$15+$B$23+$B$27+$B$31)/S6</f>
        <v>#DIV/0!</v>
      </c>
      <c r="T36" s="173" t="e">
        <f>T35/($B$15+$B$23+$B$27+$B$31)/T6</f>
        <v>#DIV/0!</v>
      </c>
      <c r="U36" s="173" t="e">
        <f>U35/($B$15+$B$23+$B$27+$B$31)/U6</f>
        <v>#DIV/0!</v>
      </c>
      <c r="V36" s="173" t="e">
        <f>V35/($B$15+$B$23+$B$27+$B$31)/V6</f>
        <v>#DIV/0!</v>
      </c>
      <c r="W36" s="173" t="e">
        <f>W35/($B$15+$B$23+$B$27+$B$31)/W6</f>
        <v>#DIV/0!</v>
      </c>
      <c r="X36" s="173" t="e">
        <f>X35/($B$15+$B$23+$B$27+$B$31)/X6</f>
        <v>#DIV/0!</v>
      </c>
      <c r="Y36" s="173" t="e">
        <f>Y35/($B$15+$B$23+$B$27+$B$31)/Y6</f>
        <v>#DIV/0!</v>
      </c>
      <c r="Z36" s="173" t="e">
        <f>Z35/($B$15+$B$23+$B$27+$B$31)/Z6</f>
        <v>#DIV/0!</v>
      </c>
      <c r="AA36" s="173" t="e">
        <f>AA35/($B$15+$B$23+$B$27+$B$31)/AA6</f>
        <v>#DIV/0!</v>
      </c>
      <c r="AB36" s="173" t="e">
        <f>AB35/($B$15+$B$23+$B$27+$B$31)/AB6</f>
        <v>#DIV/0!</v>
      </c>
      <c r="AC36" s="173" t="e">
        <f>AC35/($B$15+$B$23+$B$27+$B$31)/AC6</f>
        <v>#DIV/0!</v>
      </c>
      <c r="AD36" s="173" t="e">
        <f>AD35/($B$15+$B$23+$B$27+$B$31)/AD6</f>
        <v>#DIV/0!</v>
      </c>
      <c r="AE36" s="173" t="e">
        <f>AE35/($B$15+$B$23+$B$27+$B$31)/AE6</f>
        <v>#DIV/0!</v>
      </c>
      <c r="AF36" s="173" t="e">
        <f>AF35/($B$15+$B$23+$B$27+$B$31)/AF6</f>
        <v>#DIV/0!</v>
      </c>
      <c r="AG36" s="173" t="e">
        <f>AG35/($B$15+$B$23+$B$27+$B$31)/AG6</f>
        <v>#DIV/0!</v>
      </c>
      <c r="AH36" s="173">
        <f>AH35/($B$15+$B$23+$B$27+$B$31)/AH6</f>
        <v>0.42857142857142855</v>
      </c>
      <c r="AI36" s="173">
        <f>AI35/($B$15+$B$23+$B$27+$B$31)/AI6</f>
        <v>7.1428571428571425E-2</v>
      </c>
      <c r="AJ36" s="173">
        <f>AJ35/($B$15+$B$23+$B$27+$B$31)/AJ6</f>
        <v>0</v>
      </c>
      <c r="AK36" s="173">
        <f>AK35/($B$15+$B$23+$B$27+$B$31)/AK6</f>
        <v>0</v>
      </c>
      <c r="AL36" s="173">
        <f>AL35/($B$15+$B$23+$B$27+$B$31)/AL6</f>
        <v>7.1428571428571425E-2</v>
      </c>
      <c r="AM36" s="173" t="e">
        <f>AM35/($B$15+$B$23+$B$27+$B$31)/AM6</f>
        <v>#DIV/0!</v>
      </c>
      <c r="AN36" s="173" t="e">
        <f>AN35/($B$15+$B$23+$B$27+$B$31)/AN6</f>
        <v>#DIV/0!</v>
      </c>
      <c r="AO36" s="173" t="e">
        <f>AO35/($B$15+$B$23+$B$27+$B$31)/AO6</f>
        <v>#DIV/0!</v>
      </c>
      <c r="AP36" s="173" t="e">
        <f>AP35/($B$15+$B$23+$B$27+$B$31)/AP6</f>
        <v>#DIV/0!</v>
      </c>
      <c r="AQ36" s="174" t="e">
        <f>AQ35/($B$15+$B$23+$B$27+$B$31)/AQ6</f>
        <v>#DIV/0!</v>
      </c>
      <c r="AR36" s="153">
        <f>AR35/($B$23+$B$15+$B$27+$B$31)/AR6</f>
        <v>0.49025974025974028</v>
      </c>
      <c r="AS36" s="63">
        <f>AS35/($B$23+$B$15+$B$27+$B$31)/AS6</f>
        <v>0.6607142857142857</v>
      </c>
      <c r="AT36" s="63">
        <f>AT35/($B$23+$B$15+$B$27+$B$31)/AT6</f>
        <v>3.5714285714285712E-2</v>
      </c>
      <c r="AU36" s="77">
        <f>(COUNTIF(AU7:AU30,"&lt;40"))-COUNTIF(AU7:AU30,"=0,00%")</f>
        <v>4</v>
      </c>
      <c r="AV36" s="178">
        <f>B31+B27+B23+B15-AU36-AW36</f>
        <v>10</v>
      </c>
      <c r="AW36" s="179"/>
    </row>
    <row r="37" spans="1:49">
      <c r="AV37" s="4"/>
    </row>
    <row r="38" spans="1:49" ht="14.45" customHeight="1">
      <c r="AG38" s="181" t="s">
        <v>118</v>
      </c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2"/>
      <c r="AU38" s="91">
        <v>1</v>
      </c>
      <c r="AV38" s="4"/>
    </row>
    <row r="39" spans="1:49">
      <c r="AV39" s="4"/>
    </row>
    <row r="40" spans="1:49">
      <c r="AV40" s="4"/>
    </row>
    <row r="41" spans="1:49">
      <c r="AV41" s="4"/>
    </row>
    <row r="42" spans="1:49">
      <c r="AV42" s="4"/>
    </row>
    <row r="43" spans="1:49">
      <c r="AV43" s="4"/>
    </row>
    <row r="44" spans="1:49">
      <c r="AV44" s="4"/>
    </row>
    <row r="45" spans="1:49">
      <c r="AV45" s="4"/>
    </row>
    <row r="46" spans="1:49">
      <c r="AV46" s="4"/>
    </row>
    <row r="47" spans="1:49">
      <c r="AV47" s="4"/>
    </row>
    <row r="48" spans="1:49">
      <c r="AV48" s="4"/>
    </row>
    <row r="49" spans="48:48">
      <c r="AV49" s="4"/>
    </row>
    <row r="50" spans="48:48">
      <c r="AV50" s="4"/>
    </row>
    <row r="51" spans="48:48">
      <c r="AV51" s="4"/>
    </row>
    <row r="52" spans="48:48">
      <c r="AV52" s="4"/>
    </row>
    <row r="53" spans="48:48">
      <c r="AV53" s="4"/>
    </row>
    <row r="54" spans="48:48">
      <c r="AV54" s="4"/>
    </row>
    <row r="55" spans="48:48">
      <c r="AV55" s="4"/>
    </row>
    <row r="56" spans="48:48">
      <c r="AV56" s="4"/>
    </row>
    <row r="57" spans="48:48">
      <c r="AV57" s="4"/>
    </row>
    <row r="58" spans="48:48">
      <c r="AV58" s="4"/>
    </row>
    <row r="59" spans="48:48">
      <c r="AV59" s="4"/>
    </row>
    <row r="60" spans="48:48">
      <c r="AV60" s="4"/>
    </row>
    <row r="61" spans="48:48">
      <c r="AV61" s="4"/>
    </row>
    <row r="62" spans="48:48">
      <c r="AV62" s="4"/>
    </row>
    <row r="63" spans="48:48">
      <c r="AV63" s="4"/>
    </row>
    <row r="64" spans="48:48">
      <c r="AV64" s="4"/>
    </row>
    <row r="65" spans="48:48">
      <c r="AV65" s="4"/>
    </row>
    <row r="66" spans="48:48">
      <c r="AV66" s="4"/>
    </row>
    <row r="67" spans="48:48">
      <c r="AV67" s="4"/>
    </row>
    <row r="68" spans="48:48">
      <c r="AV68" s="4"/>
    </row>
    <row r="69" spans="48:48">
      <c r="AV69" s="4"/>
    </row>
    <row r="70" spans="48:48">
      <c r="AV70" s="4"/>
    </row>
    <row r="71" spans="48:48">
      <c r="AV71" s="4"/>
    </row>
    <row r="72" spans="48:48">
      <c r="AV72" s="4"/>
    </row>
    <row r="73" spans="48:48">
      <c r="AV73" s="4"/>
    </row>
    <row r="74" spans="48:48">
      <c r="AV74" s="4"/>
    </row>
    <row r="75" spans="48:48">
      <c r="AV75" s="4"/>
    </row>
    <row r="76" spans="48:48">
      <c r="AV76" s="4"/>
    </row>
    <row r="77" spans="48:48">
      <c r="AV77" s="4"/>
    </row>
    <row r="78" spans="48:48">
      <c r="AV78" s="4"/>
    </row>
    <row r="79" spans="48:48">
      <c r="AV79" s="4"/>
    </row>
    <row r="80" spans="48:48">
      <c r="AV80" s="4"/>
    </row>
    <row r="81" spans="48:48">
      <c r="AV81" s="4"/>
    </row>
    <row r="82" spans="48:48">
      <c r="AV82" s="4"/>
    </row>
    <row r="83" spans="48:48">
      <c r="AV83" s="4"/>
    </row>
    <row r="84" spans="48:48">
      <c r="AV84" s="4"/>
    </row>
    <row r="85" spans="48:48">
      <c r="AV85" s="4"/>
    </row>
    <row r="86" spans="48:48">
      <c r="AV86" s="4"/>
    </row>
    <row r="87" spans="48:48">
      <c r="AV87" s="4"/>
    </row>
    <row r="88" spans="48:48">
      <c r="AV88" s="4"/>
    </row>
    <row r="89" spans="48:48">
      <c r="AV89" s="4"/>
    </row>
    <row r="90" spans="48:48">
      <c r="AV90" s="4"/>
    </row>
    <row r="91" spans="48:48">
      <c r="AV91" s="4"/>
    </row>
    <row r="92" spans="48:48">
      <c r="AV92" s="4"/>
    </row>
    <row r="93" spans="48:48">
      <c r="AV93" s="4"/>
    </row>
    <row r="94" spans="48:48">
      <c r="AV94" s="4"/>
    </row>
    <row r="95" spans="48:48">
      <c r="AV95" s="4"/>
    </row>
    <row r="96" spans="48:48">
      <c r="AV96" s="4"/>
    </row>
    <row r="97" spans="48:48">
      <c r="AV97" s="4"/>
    </row>
    <row r="98" spans="48:48">
      <c r="AV98" s="4"/>
    </row>
    <row r="99" spans="48:48">
      <c r="AV99" s="4"/>
    </row>
    <row r="100" spans="48:48">
      <c r="AV100" s="4"/>
    </row>
    <row r="101" spans="48:48">
      <c r="AV101" s="4"/>
    </row>
    <row r="102" spans="48:48">
      <c r="AV102" s="4"/>
    </row>
    <row r="103" spans="48:48">
      <c r="AV103" s="4"/>
    </row>
    <row r="104" spans="48:48">
      <c r="AV104" s="4"/>
    </row>
    <row r="105" spans="48:48">
      <c r="AV105" s="4"/>
    </row>
    <row r="106" spans="48:48">
      <c r="AV106" s="4"/>
    </row>
    <row r="107" spans="48:48">
      <c r="AV107" s="4"/>
    </row>
    <row r="108" spans="48:48">
      <c r="AV108" s="4"/>
    </row>
    <row r="109" spans="48:48">
      <c r="AV109" s="4"/>
    </row>
    <row r="110" spans="48:48">
      <c r="AV110" s="4"/>
    </row>
    <row r="111" spans="48:48">
      <c r="AV111" s="4"/>
    </row>
    <row r="112" spans="48:48">
      <c r="AV112" s="4"/>
    </row>
    <row r="113" spans="48:48">
      <c r="AV113" s="4"/>
    </row>
    <row r="114" spans="48:48">
      <c r="AV114" s="4"/>
    </row>
    <row r="115" spans="48:48">
      <c r="AV115" s="4"/>
    </row>
    <row r="116" spans="48:48">
      <c r="AV116" s="4"/>
    </row>
    <row r="117" spans="48:48">
      <c r="AV117" s="4"/>
    </row>
    <row r="118" spans="48:48">
      <c r="AV118" s="4"/>
    </row>
    <row r="119" spans="48:48">
      <c r="AV119" s="4"/>
    </row>
    <row r="120" spans="48:48">
      <c r="AV120" s="4"/>
    </row>
    <row r="121" spans="48:48">
      <c r="AV121" s="4"/>
    </row>
    <row r="122" spans="48:48">
      <c r="AV122" s="4"/>
    </row>
    <row r="123" spans="48:48">
      <c r="AV123" s="4"/>
    </row>
    <row r="124" spans="48:48">
      <c r="AV124" s="4"/>
    </row>
    <row r="125" spans="48:48">
      <c r="AV125" s="4"/>
    </row>
    <row r="126" spans="48:48">
      <c r="AV126" s="4"/>
    </row>
    <row r="127" spans="48:48">
      <c r="AV127" s="4"/>
    </row>
    <row r="128" spans="48:48">
      <c r="AV128" s="4"/>
    </row>
    <row r="129" spans="48:48">
      <c r="AV129" s="4"/>
    </row>
    <row r="130" spans="48:48">
      <c r="AV130" s="4"/>
    </row>
    <row r="131" spans="48:48">
      <c r="AV131" s="4"/>
    </row>
    <row r="132" spans="48:48">
      <c r="AV132" s="4"/>
    </row>
    <row r="133" spans="48:48">
      <c r="AV133" s="4"/>
    </row>
    <row r="134" spans="48:48">
      <c r="AV134" s="4"/>
    </row>
    <row r="135" spans="48:48">
      <c r="AV135" s="4"/>
    </row>
    <row r="136" spans="48:48">
      <c r="AV136" s="4"/>
    </row>
    <row r="137" spans="48:48">
      <c r="AV137" s="4"/>
    </row>
    <row r="138" spans="48:48">
      <c r="AV138" s="4"/>
    </row>
    <row r="139" spans="48:48">
      <c r="AV139" s="4"/>
    </row>
    <row r="140" spans="48:48">
      <c r="AV140" s="4"/>
    </row>
    <row r="141" spans="48:48">
      <c r="AV141" s="4"/>
    </row>
    <row r="142" spans="48:48">
      <c r="AV142" s="4"/>
    </row>
    <row r="143" spans="48:48">
      <c r="AV143" s="4"/>
    </row>
    <row r="144" spans="48:48">
      <c r="AV144" s="4"/>
    </row>
    <row r="145" spans="48:48">
      <c r="AV145" s="4"/>
    </row>
    <row r="146" spans="48:48">
      <c r="AV146" s="4"/>
    </row>
    <row r="147" spans="48:48">
      <c r="AV147" s="4"/>
    </row>
    <row r="148" spans="48:48">
      <c r="AV148" s="4"/>
    </row>
    <row r="149" spans="48:48">
      <c r="AV149" s="4"/>
    </row>
    <row r="150" spans="48:48">
      <c r="AV150" s="4"/>
    </row>
    <row r="151" spans="48:48">
      <c r="AV151" s="4"/>
    </row>
    <row r="152" spans="48:48">
      <c r="AV152" s="4"/>
    </row>
    <row r="153" spans="48:48">
      <c r="AV153" s="4"/>
    </row>
    <row r="154" spans="48:48">
      <c r="AV154" s="4"/>
    </row>
    <row r="155" spans="48:48">
      <c r="AV155" s="4"/>
    </row>
    <row r="156" spans="48:48">
      <c r="AV156" s="4"/>
    </row>
    <row r="157" spans="48:48">
      <c r="AV157" s="4"/>
    </row>
    <row r="158" spans="48:48">
      <c r="AV158" s="4"/>
    </row>
    <row r="159" spans="48:48">
      <c r="AV159" s="4"/>
    </row>
    <row r="160" spans="48:48">
      <c r="AV160" s="4"/>
    </row>
    <row r="161" spans="48:48">
      <c r="AV161" s="4"/>
    </row>
    <row r="162" spans="48:48">
      <c r="AV162" s="4"/>
    </row>
    <row r="163" spans="48:48">
      <c r="AV163" s="4"/>
    </row>
    <row r="164" spans="48:48">
      <c r="AV164" s="4"/>
    </row>
    <row r="165" spans="48:48">
      <c r="AV165" s="4"/>
    </row>
    <row r="166" spans="48:48">
      <c r="AV166" s="4"/>
    </row>
    <row r="167" spans="48:48">
      <c r="AV167" s="4"/>
    </row>
    <row r="168" spans="48:48">
      <c r="AV168" s="4"/>
    </row>
    <row r="169" spans="48:48">
      <c r="AV169" s="4"/>
    </row>
    <row r="170" spans="48:48">
      <c r="AV170" s="4"/>
    </row>
    <row r="171" spans="48:48">
      <c r="AV171" s="4"/>
    </row>
    <row r="172" spans="48:48">
      <c r="AV172" s="4"/>
    </row>
    <row r="173" spans="48:48">
      <c r="AV173" s="4"/>
    </row>
    <row r="174" spans="48:48">
      <c r="AV174" s="4"/>
    </row>
    <row r="175" spans="48:48">
      <c r="AV175" s="4"/>
    </row>
    <row r="176" spans="48:48">
      <c r="AV176" s="4"/>
    </row>
    <row r="177" spans="48:48">
      <c r="AV177" s="4"/>
    </row>
    <row r="178" spans="48:48">
      <c r="AV178" s="4"/>
    </row>
    <row r="179" spans="48:48">
      <c r="AV179" s="4"/>
    </row>
    <row r="180" spans="48:48">
      <c r="AV180" s="4"/>
    </row>
    <row r="181" spans="48:48">
      <c r="AV181" s="4"/>
    </row>
    <row r="182" spans="48:48">
      <c r="AV182" s="4"/>
    </row>
    <row r="183" spans="48:48">
      <c r="AV183" s="4"/>
    </row>
    <row r="184" spans="48:48">
      <c r="AV184" s="4"/>
    </row>
    <row r="185" spans="48:48">
      <c r="AV185" s="4"/>
    </row>
    <row r="186" spans="48:48">
      <c r="AV186" s="4"/>
    </row>
    <row r="187" spans="48:48">
      <c r="AV187" s="4"/>
    </row>
    <row r="188" spans="48:48">
      <c r="AV188" s="4"/>
    </row>
    <row r="189" spans="48:48">
      <c r="AV189" s="4"/>
    </row>
    <row r="190" spans="48:48">
      <c r="AV190" s="4"/>
    </row>
    <row r="191" spans="48:48">
      <c r="AV191" s="4"/>
    </row>
    <row r="192" spans="48:48">
      <c r="AV192" s="4"/>
    </row>
    <row r="193" spans="48:48">
      <c r="AV193" s="4"/>
    </row>
    <row r="194" spans="48:48">
      <c r="AV194" s="4"/>
    </row>
    <row r="195" spans="48:48">
      <c r="AV195" s="4"/>
    </row>
    <row r="196" spans="48:48">
      <c r="AV196" s="4"/>
    </row>
    <row r="197" spans="48:48">
      <c r="AV197" s="4"/>
    </row>
    <row r="198" spans="48:48">
      <c r="AV198" s="4"/>
    </row>
    <row r="199" spans="48:48">
      <c r="AV199" s="4"/>
    </row>
    <row r="200" spans="48:48">
      <c r="AV200" s="4"/>
    </row>
    <row r="201" spans="48:48">
      <c r="AV201" s="4"/>
    </row>
    <row r="202" spans="48:48">
      <c r="AV202" s="4"/>
    </row>
    <row r="203" spans="48:48">
      <c r="AV203" s="4"/>
    </row>
    <row r="204" spans="48:48">
      <c r="AV204" s="4"/>
    </row>
    <row r="205" spans="48:48">
      <c r="AV205" s="4"/>
    </row>
    <row r="206" spans="48:48">
      <c r="AV206" s="4"/>
    </row>
    <row r="207" spans="48:48">
      <c r="AV207" s="4"/>
    </row>
    <row r="208" spans="48:48">
      <c r="AV208" s="4"/>
    </row>
    <row r="209" spans="48:48">
      <c r="AV209" s="4"/>
    </row>
    <row r="210" spans="48:48">
      <c r="AV210" s="4"/>
    </row>
    <row r="211" spans="48:48">
      <c r="AV211" s="4"/>
    </row>
    <row r="212" spans="48:48">
      <c r="AV212" s="4"/>
    </row>
    <row r="213" spans="48:48">
      <c r="AV213" s="4"/>
    </row>
    <row r="214" spans="48:48">
      <c r="AV214" s="4"/>
    </row>
    <row r="215" spans="48:48">
      <c r="AV215" s="4"/>
    </row>
    <row r="216" spans="48:48">
      <c r="AV216" s="4"/>
    </row>
    <row r="217" spans="48:48">
      <c r="AV217" s="4"/>
    </row>
    <row r="218" spans="48:48">
      <c r="AV218" s="4"/>
    </row>
    <row r="219" spans="48:48">
      <c r="AV219" s="4"/>
    </row>
    <row r="220" spans="48:48">
      <c r="AV220" s="4"/>
    </row>
    <row r="221" spans="48:48">
      <c r="AV221" s="4"/>
    </row>
    <row r="222" spans="48:48">
      <c r="AV222" s="4"/>
    </row>
    <row r="223" spans="48:48">
      <c r="AV223" s="4"/>
    </row>
    <row r="224" spans="48:48">
      <c r="AV224" s="4"/>
    </row>
    <row r="225" spans="48:48">
      <c r="AV225" s="4"/>
    </row>
    <row r="226" spans="48:48">
      <c r="AV226" s="4"/>
    </row>
    <row r="227" spans="48:48">
      <c r="AV227" s="4"/>
    </row>
    <row r="228" spans="48:48">
      <c r="AV228" s="4"/>
    </row>
    <row r="229" spans="48:48">
      <c r="AV229" s="4"/>
    </row>
    <row r="230" spans="48:48">
      <c r="AV230" s="4"/>
    </row>
    <row r="231" spans="48:48">
      <c r="AV231" s="4"/>
    </row>
    <row r="232" spans="48:48">
      <c r="AV232" s="4"/>
    </row>
    <row r="233" spans="48:48">
      <c r="AV233" s="4"/>
    </row>
    <row r="234" spans="48:48">
      <c r="AV234" s="4"/>
    </row>
    <row r="235" spans="48:48">
      <c r="AV235" s="4"/>
    </row>
    <row r="236" spans="48:48">
      <c r="AV236" s="4"/>
    </row>
    <row r="237" spans="48:48">
      <c r="AV237" s="4"/>
    </row>
    <row r="238" spans="48:48">
      <c r="AV238" s="4"/>
    </row>
    <row r="239" spans="48:48">
      <c r="AV239" s="4"/>
    </row>
    <row r="240" spans="48:48">
      <c r="AV240" s="4"/>
    </row>
    <row r="241" spans="48:48">
      <c r="AV241" s="4"/>
    </row>
    <row r="242" spans="48:48">
      <c r="AV242" s="4"/>
    </row>
    <row r="243" spans="48:48">
      <c r="AV243" s="4"/>
    </row>
    <row r="244" spans="48:48">
      <c r="AV244" s="4"/>
    </row>
    <row r="245" spans="48:48">
      <c r="AV245" s="4"/>
    </row>
    <row r="246" spans="48:48">
      <c r="AV246" s="4"/>
    </row>
    <row r="247" spans="48:48">
      <c r="AV247" s="4"/>
    </row>
    <row r="248" spans="48:48">
      <c r="AV248" s="4"/>
    </row>
    <row r="249" spans="48:48">
      <c r="AV249" s="4"/>
    </row>
    <row r="250" spans="48:48">
      <c r="AV250" s="4"/>
    </row>
    <row r="251" spans="48:48">
      <c r="AV251" s="4"/>
    </row>
    <row r="252" spans="48:48">
      <c r="AV252" s="4"/>
    </row>
    <row r="253" spans="48:48">
      <c r="AV253" s="4"/>
    </row>
    <row r="254" spans="48:48">
      <c r="AV254" s="4"/>
    </row>
    <row r="255" spans="48:48">
      <c r="AV255" s="4"/>
    </row>
    <row r="256" spans="48:48">
      <c r="AV256" s="4"/>
    </row>
    <row r="257" spans="48:48">
      <c r="AV257" s="4"/>
    </row>
    <row r="258" spans="48:48">
      <c r="AV258" s="4"/>
    </row>
    <row r="259" spans="48:48">
      <c r="AV259" s="4"/>
    </row>
    <row r="260" spans="48:48">
      <c r="AV260" s="4"/>
    </row>
    <row r="261" spans="48:48">
      <c r="AV261" s="4"/>
    </row>
    <row r="262" spans="48:48">
      <c r="AV262" s="4"/>
    </row>
    <row r="263" spans="48:48">
      <c r="AV263" s="4"/>
    </row>
    <row r="264" spans="48:48">
      <c r="AV264" s="4"/>
    </row>
    <row r="265" spans="48:48">
      <c r="AV265" s="4"/>
    </row>
    <row r="266" spans="48:48">
      <c r="AV266" s="4"/>
    </row>
    <row r="267" spans="48:48">
      <c r="AV267" s="4"/>
    </row>
    <row r="268" spans="48:48">
      <c r="AV268" s="4"/>
    </row>
    <row r="269" spans="48:48">
      <c r="AV269" s="4"/>
    </row>
    <row r="270" spans="48:48">
      <c r="AV270" s="4"/>
    </row>
    <row r="271" spans="48:48">
      <c r="AV271" s="4"/>
    </row>
    <row r="272" spans="48:48">
      <c r="AV272" s="4"/>
    </row>
    <row r="273" spans="48:48">
      <c r="AV273" s="4"/>
    </row>
    <row r="274" spans="48:48">
      <c r="AV274" s="4"/>
    </row>
    <row r="275" spans="48:48">
      <c r="AV275" s="4"/>
    </row>
    <row r="276" spans="48:48">
      <c r="AV276" s="4"/>
    </row>
    <row r="277" spans="48:48">
      <c r="AV277" s="4"/>
    </row>
    <row r="278" spans="48:48">
      <c r="AV278" s="4"/>
    </row>
    <row r="279" spans="48:48">
      <c r="AV279" s="4"/>
    </row>
    <row r="280" spans="48:48">
      <c r="AV280" s="4"/>
    </row>
    <row r="281" spans="48:48">
      <c r="AV281" s="4"/>
    </row>
    <row r="282" spans="48:48">
      <c r="AV282" s="4"/>
    </row>
    <row r="283" spans="48:48">
      <c r="AV283" s="4"/>
    </row>
    <row r="284" spans="48:48">
      <c r="AV284" s="4"/>
    </row>
    <row r="285" spans="48:48">
      <c r="AV285" s="4"/>
    </row>
    <row r="286" spans="48:48">
      <c r="AV286" s="4"/>
    </row>
    <row r="287" spans="48:48">
      <c r="AV287" s="4"/>
    </row>
    <row r="288" spans="48:48">
      <c r="AV288" s="4"/>
    </row>
    <row r="289" spans="48:48">
      <c r="AV289" s="4"/>
    </row>
    <row r="290" spans="48:48">
      <c r="AV290" s="4"/>
    </row>
    <row r="291" spans="48:48">
      <c r="AV291" s="4"/>
    </row>
    <row r="292" spans="48:48">
      <c r="AV292" s="4"/>
    </row>
    <row r="293" spans="48:48">
      <c r="AV293" s="4"/>
    </row>
    <row r="294" spans="48:48">
      <c r="AV294" s="4"/>
    </row>
    <row r="295" spans="48:48">
      <c r="AV295" s="4"/>
    </row>
    <row r="296" spans="48:48">
      <c r="AV296" s="4"/>
    </row>
    <row r="297" spans="48:48">
      <c r="AV297" s="4"/>
    </row>
    <row r="298" spans="48:48">
      <c r="AV298" s="4"/>
    </row>
    <row r="299" spans="48:48">
      <c r="AV299" s="4"/>
    </row>
    <row r="300" spans="48:48">
      <c r="AV300" s="4"/>
    </row>
    <row r="301" spans="48:48">
      <c r="AV301" s="4"/>
    </row>
    <row r="302" spans="48:48">
      <c r="AV302" s="4"/>
    </row>
    <row r="303" spans="48:48">
      <c r="AV303" s="4"/>
    </row>
    <row r="304" spans="48:48">
      <c r="AV304" s="4"/>
    </row>
    <row r="305" spans="48:48">
      <c r="AV305" s="4"/>
    </row>
    <row r="306" spans="48:48">
      <c r="AV306" s="4"/>
    </row>
    <row r="307" spans="48:48">
      <c r="AV307" s="4"/>
    </row>
  </sheetData>
  <mergeCells count="16">
    <mergeCell ref="N2:O2"/>
    <mergeCell ref="T2:V2"/>
    <mergeCell ref="Y1:AC1"/>
    <mergeCell ref="C3:E3"/>
    <mergeCell ref="H3:I3"/>
    <mergeCell ref="O1:P1"/>
    <mergeCell ref="L3:AQ3"/>
    <mergeCell ref="AV36:AW36"/>
    <mergeCell ref="AV34:AW34"/>
    <mergeCell ref="AG38:AT38"/>
    <mergeCell ref="R2:S2"/>
    <mergeCell ref="AU5:AU6"/>
    <mergeCell ref="AV5:AV6"/>
    <mergeCell ref="AW5:AW6"/>
    <mergeCell ref="AR3:AT4"/>
    <mergeCell ref="AU3:AW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51" orientation="landscape" r:id="rId1"/>
  <headerFooter alignWithMargins="0"/>
  <ignoredErrors>
    <ignoredError sqref="D36:F36 G36:AQ3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49"/>
  <sheetViews>
    <sheetView zoomScale="90" workbookViewId="0"/>
  </sheetViews>
  <sheetFormatPr defaultRowHeight="12.75"/>
  <cols>
    <col min="1" max="1" width="10.140625" style="11" customWidth="1"/>
    <col min="2" max="2" width="16.140625" style="11" customWidth="1"/>
    <col min="3" max="3" width="20.5703125" style="11" customWidth="1"/>
    <col min="4" max="4" width="19" style="11" customWidth="1"/>
    <col min="5" max="5" width="6.5703125" style="11" customWidth="1"/>
    <col min="6" max="6" width="19.5703125" style="11" customWidth="1"/>
    <col min="7" max="7" width="16.140625" style="11" customWidth="1"/>
    <col min="8" max="8" width="19.42578125" style="11" customWidth="1"/>
    <col min="9" max="9" width="14.7109375" style="11" customWidth="1"/>
    <col min="10" max="10" width="12" style="11" customWidth="1"/>
    <col min="11" max="22" width="3.5703125" style="11" customWidth="1"/>
    <col min="23" max="23" width="9.28515625" style="11" customWidth="1"/>
    <col min="24" max="26" width="8" style="11" customWidth="1"/>
    <col min="27" max="28" width="9.140625" style="11" customWidth="1"/>
    <col min="29" max="29" width="8.5703125" style="11" customWidth="1"/>
    <col min="30" max="16384" width="9.140625" style="11"/>
  </cols>
  <sheetData>
    <row r="1" spans="1:29" s="9" customFormat="1" ht="18">
      <c r="A1" s="105"/>
      <c r="B1" s="105"/>
      <c r="C1" s="104" t="s">
        <v>34</v>
      </c>
      <c r="D1" s="105"/>
      <c r="E1" s="105"/>
      <c r="F1" s="105"/>
      <c r="G1" s="105"/>
    </row>
    <row r="2" spans="1:29" s="9" customFormat="1">
      <c r="E2" s="105"/>
      <c r="F2" s="105"/>
      <c r="G2" s="105"/>
    </row>
    <row r="3" spans="1:29" ht="12.75" customHeight="1">
      <c r="A3" s="210" t="s">
        <v>18</v>
      </c>
      <c r="B3" s="203" t="str">
        <f>матрица!L3</f>
        <v>муниципальное бюджетное общеобразовательное учреждение - средняя общеобразовательная школа № 2 города Искитима Новосибирской области</v>
      </c>
      <c r="C3" s="203"/>
      <c r="D3" s="203"/>
      <c r="E3" s="203"/>
      <c r="F3" s="203"/>
      <c r="G3" s="203"/>
      <c r="H3" s="68"/>
      <c r="J3" s="106"/>
      <c r="W3" s="12"/>
    </row>
    <row r="4" spans="1:29" ht="15">
      <c r="A4" s="211"/>
      <c r="B4" s="204"/>
      <c r="C4" s="204"/>
      <c r="D4" s="204"/>
      <c r="E4" s="204"/>
      <c r="F4" s="204"/>
      <c r="G4" s="204"/>
      <c r="H4" s="68"/>
      <c r="J4" s="106"/>
      <c r="K4" s="65"/>
    </row>
    <row r="5" spans="1:29" s="7" customFormat="1" ht="15.75" customHeight="1">
      <c r="A5" s="114"/>
      <c r="B5" s="114"/>
      <c r="C5" s="114"/>
      <c r="D5" s="114"/>
      <c r="E5" s="115"/>
      <c r="F5" s="114"/>
      <c r="G5" s="114"/>
      <c r="H5" s="114"/>
      <c r="J5"/>
      <c r="K5"/>
      <c r="L5"/>
      <c r="M5" s="11"/>
      <c r="N5" s="11"/>
      <c r="O5" s="11"/>
      <c r="X5" s="8"/>
      <c r="Z5" s="8"/>
    </row>
    <row r="6" spans="1:29" s="47" customFormat="1" ht="15.75" thickBot="1">
      <c r="A6" s="113" t="s">
        <v>31</v>
      </c>
      <c r="B6" s="113"/>
      <c r="C6" s="103" t="s">
        <v>53</v>
      </c>
      <c r="D6" s="102" t="s">
        <v>8</v>
      </c>
      <c r="E6" s="101"/>
      <c r="F6" s="109" t="s">
        <v>45</v>
      </c>
      <c r="G6" s="110">
        <f>матрица!F2</f>
        <v>933</v>
      </c>
      <c r="H6" s="100"/>
      <c r="J6" s="99"/>
      <c r="K6" s="9"/>
      <c r="L6" s="9"/>
      <c r="M6" s="9"/>
      <c r="X6" s="48"/>
      <c r="Y6" s="48"/>
      <c r="Z6" s="48"/>
    </row>
    <row r="7" spans="1:29" s="47" customFormat="1" ht="15">
      <c r="A7" s="213" t="s">
        <v>10</v>
      </c>
      <c r="B7" s="214"/>
      <c r="C7" s="117">
        <v>9</v>
      </c>
      <c r="D7" s="118">
        <f>C7/C10</f>
        <v>0.6428571428571429</v>
      </c>
      <c r="E7" s="101"/>
      <c r="F7" s="109" t="s">
        <v>44</v>
      </c>
      <c r="G7" s="110" t="str">
        <f>матрица!T2</f>
        <v>г. Искитим</v>
      </c>
      <c r="H7" s="100"/>
      <c r="J7" s="99"/>
      <c r="K7" s="9"/>
      <c r="L7" s="9"/>
      <c r="M7" s="9"/>
      <c r="X7" s="48"/>
      <c r="Y7" s="48"/>
      <c r="Z7" s="48"/>
    </row>
    <row r="8" spans="1:29" s="47" customFormat="1" ht="15">
      <c r="A8" s="215" t="s">
        <v>11</v>
      </c>
      <c r="B8" s="216"/>
      <c r="C8" s="120">
        <v>5</v>
      </c>
      <c r="D8" s="121">
        <f>C8/C10</f>
        <v>0.35714285714285715</v>
      </c>
      <c r="E8" s="101"/>
      <c r="F8" s="109" t="s">
        <v>46</v>
      </c>
      <c r="G8" s="110">
        <f>матрица!N2</f>
        <v>933002</v>
      </c>
      <c r="H8" s="100"/>
      <c r="J8" s="99"/>
      <c r="K8" s="9"/>
      <c r="L8" s="9"/>
      <c r="M8" s="9"/>
      <c r="X8" s="48"/>
      <c r="Y8" s="48"/>
      <c r="Z8" s="48"/>
    </row>
    <row r="9" spans="1:29" s="47" customFormat="1" ht="15">
      <c r="A9" s="215" t="s">
        <v>12</v>
      </c>
      <c r="B9" s="217"/>
      <c r="C9" s="122">
        <v>0</v>
      </c>
      <c r="D9" s="121">
        <f>C9/C10</f>
        <v>0</v>
      </c>
      <c r="E9" s="101"/>
      <c r="F9" s="109" t="s">
        <v>16</v>
      </c>
      <c r="G9" s="110" t="str">
        <f>матрица!C3</f>
        <v>Математика</v>
      </c>
      <c r="H9" s="100"/>
      <c r="J9" s="67"/>
      <c r="X9" s="48"/>
      <c r="Y9" s="48"/>
      <c r="Z9" s="48"/>
    </row>
    <row r="10" spans="1:29" ht="15">
      <c r="A10" s="215" t="s">
        <v>43</v>
      </c>
      <c r="B10" s="216"/>
      <c r="C10" s="123">
        <f>SUM(C7:C9)</f>
        <v>14</v>
      </c>
      <c r="D10" s="121">
        <f>SUM(D7:D9)</f>
        <v>1</v>
      </c>
      <c r="E10" s="68"/>
      <c r="F10" s="109" t="s">
        <v>17</v>
      </c>
      <c r="G10" s="110" t="str">
        <f>матрица!H3</f>
        <v xml:space="preserve">07Б </v>
      </c>
      <c r="H10" s="68"/>
      <c r="W10" s="12"/>
      <c r="X10" s="12"/>
      <c r="Y10" s="12"/>
      <c r="AC10" s="12"/>
    </row>
    <row r="11" spans="1:29" ht="16.5" customHeight="1">
      <c r="A11" s="101"/>
      <c r="B11" s="101"/>
      <c r="C11" s="101"/>
      <c r="D11" s="101"/>
      <c r="E11" s="124"/>
      <c r="F11" s="111" t="s">
        <v>114</v>
      </c>
      <c r="G11" s="112" t="str">
        <f>матрица!O1</f>
        <v>ФГОС</v>
      </c>
      <c r="H11" s="68"/>
      <c r="J11" s="92"/>
      <c r="W11" s="12"/>
      <c r="X11" s="12"/>
      <c r="Y11" s="12"/>
      <c r="Z11" s="12"/>
      <c r="AC11" s="12"/>
    </row>
    <row r="12" spans="1:29" ht="15.75" thickBot="1">
      <c r="A12" s="113" t="s">
        <v>9</v>
      </c>
      <c r="B12" s="113"/>
      <c r="C12" s="103" t="s">
        <v>53</v>
      </c>
      <c r="D12" s="103" t="s">
        <v>8</v>
      </c>
      <c r="E12" s="125"/>
      <c r="F12" s="111" t="s">
        <v>115</v>
      </c>
      <c r="G12" s="112" t="str">
        <f>матрица!Y1</f>
        <v>Базовый</v>
      </c>
      <c r="H12" s="68"/>
      <c r="J12" s="93"/>
      <c r="W12" s="12"/>
      <c r="X12" s="12"/>
      <c r="Y12" s="12"/>
      <c r="Z12" s="12"/>
      <c r="AC12" s="12"/>
    </row>
    <row r="13" spans="1:29" ht="15">
      <c r="A13" s="116" t="s">
        <v>119</v>
      </c>
      <c r="B13" s="116"/>
      <c r="C13" s="126">
        <f>матрица!AV36</f>
        <v>10</v>
      </c>
      <c r="D13" s="127">
        <f>C13/C15</f>
        <v>0.7142857142857143</v>
      </c>
      <c r="E13" s="125"/>
      <c r="F13" s="109" t="s">
        <v>54</v>
      </c>
      <c r="G13" s="132">
        <v>43026</v>
      </c>
      <c r="H13" s="68"/>
      <c r="J13" s="93"/>
      <c r="W13" s="12"/>
      <c r="X13" s="12"/>
      <c r="Y13" s="12"/>
      <c r="Z13" s="12"/>
      <c r="AC13" s="12"/>
    </row>
    <row r="14" spans="1:29" ht="15">
      <c r="A14" s="119" t="s">
        <v>32</v>
      </c>
      <c r="B14" s="119"/>
      <c r="C14" s="128">
        <f>матрица!AU36</f>
        <v>4</v>
      </c>
      <c r="D14" s="121">
        <f>C14/C15</f>
        <v>0.2857142857142857</v>
      </c>
      <c r="E14" s="100"/>
      <c r="F14" s="109" t="s">
        <v>58</v>
      </c>
      <c r="G14" s="177" t="s">
        <v>156</v>
      </c>
      <c r="H14" s="68"/>
      <c r="J14" s="93"/>
      <c r="W14" s="12"/>
      <c r="X14" s="12"/>
      <c r="Y14" s="12"/>
      <c r="Z14" s="12"/>
      <c r="AA14" s="9"/>
      <c r="AC14" s="12"/>
    </row>
    <row r="15" spans="1:29" ht="15">
      <c r="A15" s="119" t="s">
        <v>15</v>
      </c>
      <c r="B15" s="119"/>
      <c r="C15" s="129">
        <f>SUM(C13:C14)</f>
        <v>14</v>
      </c>
      <c r="D15" s="159">
        <f>SUM(D13:D14)</f>
        <v>1</v>
      </c>
      <c r="E15" s="100"/>
      <c r="F15" s="68"/>
      <c r="G15" s="68"/>
      <c r="H15" s="68"/>
      <c r="J15" s="8"/>
      <c r="W15" s="12"/>
      <c r="X15" s="12"/>
      <c r="Y15" s="12"/>
      <c r="Z15" s="12"/>
      <c r="AA15" s="9"/>
      <c r="AC15" s="12"/>
    </row>
    <row r="16" spans="1:29" ht="15" customHeight="1">
      <c r="A16" s="68"/>
      <c r="B16" s="68"/>
      <c r="C16" s="68"/>
      <c r="D16" s="68"/>
      <c r="E16" s="68"/>
      <c r="F16" s="202" t="s">
        <v>134</v>
      </c>
      <c r="G16" s="202"/>
      <c r="H16" s="68"/>
      <c r="J16" s="9"/>
      <c r="W16" s="12"/>
      <c r="X16" s="12"/>
      <c r="Y16" s="12"/>
      <c r="AC16" s="12"/>
    </row>
    <row r="17" spans="1:29" ht="15">
      <c r="A17" s="119" t="s">
        <v>135</v>
      </c>
      <c r="B17" s="109"/>
      <c r="C17" s="212" t="s">
        <v>157</v>
      </c>
      <c r="D17" s="212"/>
      <c r="E17" s="68"/>
      <c r="F17" s="131" t="s">
        <v>132</v>
      </c>
      <c r="G17" s="177" t="s">
        <v>154</v>
      </c>
      <c r="H17" s="68"/>
      <c r="J17" s="9"/>
      <c r="W17" s="12"/>
      <c r="X17" s="12"/>
      <c r="Y17" s="12"/>
      <c r="AC17" s="12"/>
    </row>
    <row r="18" spans="1:29" ht="15" customHeight="1">
      <c r="A18" s="68"/>
      <c r="B18" s="68"/>
      <c r="C18" s="68"/>
      <c r="D18" s="68"/>
      <c r="E18" s="68"/>
      <c r="F18" s="131" t="s">
        <v>133</v>
      </c>
      <c r="G18" s="177" t="s">
        <v>155</v>
      </c>
      <c r="H18" s="68"/>
      <c r="J18" s="9"/>
      <c r="W18" s="12"/>
      <c r="X18" s="12"/>
      <c r="Y18" s="12"/>
      <c r="AC18" s="12"/>
    </row>
    <row r="19" spans="1:29" ht="15">
      <c r="A19" s="202" t="s">
        <v>55</v>
      </c>
      <c r="B19" s="202"/>
      <c r="C19" s="202"/>
      <c r="D19" s="202"/>
      <c r="E19" s="130"/>
      <c r="F19" s="100"/>
      <c r="G19" s="100"/>
      <c r="H19" s="68"/>
      <c r="J19" s="9"/>
      <c r="W19" s="12"/>
      <c r="X19" s="12"/>
      <c r="Y19" s="12"/>
      <c r="AC19" s="12"/>
    </row>
    <row r="20" spans="1:29" ht="15">
      <c r="A20" s="205" t="s">
        <v>136</v>
      </c>
      <c r="B20" s="206"/>
      <c r="C20" s="208" t="s">
        <v>158</v>
      </c>
      <c r="D20" s="206"/>
      <c r="E20" s="100"/>
      <c r="F20" s="68"/>
      <c r="G20" s="68"/>
      <c r="H20" s="107"/>
      <c r="I20" s="9"/>
      <c r="J20" s="9"/>
      <c r="W20" s="12"/>
      <c r="X20" s="12"/>
      <c r="Y20" s="12"/>
      <c r="AC20" s="12"/>
    </row>
    <row r="21" spans="1:29" ht="15">
      <c r="A21" s="207" t="s">
        <v>14</v>
      </c>
      <c r="B21" s="206"/>
      <c r="C21" s="208" t="s">
        <v>160</v>
      </c>
      <c r="D21" s="206"/>
      <c r="E21" s="100"/>
      <c r="F21" s="68"/>
      <c r="G21" s="68"/>
      <c r="H21" s="107"/>
      <c r="I21" s="9"/>
      <c r="J21" s="9"/>
      <c r="W21" s="12"/>
      <c r="X21" s="12"/>
      <c r="Y21" s="12"/>
      <c r="AC21" s="12"/>
    </row>
    <row r="22" spans="1:29" ht="15">
      <c r="A22" s="207" t="s">
        <v>13</v>
      </c>
      <c r="B22" s="207"/>
      <c r="C22" s="209" t="s">
        <v>159</v>
      </c>
      <c r="D22" s="206"/>
      <c r="E22" s="130"/>
      <c r="F22" s="130"/>
      <c r="G22" s="130"/>
      <c r="H22" s="130"/>
      <c r="I22"/>
      <c r="J22"/>
      <c r="K22"/>
      <c r="W22" s="12"/>
      <c r="X22" s="12"/>
      <c r="Y22" s="12"/>
      <c r="AC22" s="12"/>
    </row>
    <row r="23" spans="1:29" ht="15" customHeight="1">
      <c r="A23" s="205" t="s">
        <v>52</v>
      </c>
      <c r="B23" s="205"/>
      <c r="C23" s="199">
        <v>23</v>
      </c>
      <c r="D23" s="200"/>
      <c r="E23" s="108"/>
      <c r="F23" s="108"/>
      <c r="G23" s="130"/>
      <c r="H23" s="130"/>
      <c r="I23"/>
      <c r="J23"/>
      <c r="K23"/>
      <c r="W23" s="12"/>
      <c r="X23" s="12"/>
      <c r="Y23" s="12"/>
      <c r="AC23" s="12"/>
    </row>
    <row r="24" spans="1:29" ht="15" customHeight="1">
      <c r="A24" s="207" t="s">
        <v>56</v>
      </c>
      <c r="B24" s="206"/>
      <c r="C24" s="199">
        <v>5</v>
      </c>
      <c r="D24" s="200"/>
      <c r="E24" s="101"/>
      <c r="F24" s="108"/>
      <c r="G24" s="130"/>
      <c r="H24" s="130"/>
      <c r="I24"/>
      <c r="J24"/>
      <c r="K24"/>
      <c r="W24" s="12"/>
      <c r="X24" s="12"/>
      <c r="Y24" s="12"/>
      <c r="AC24" s="12"/>
    </row>
    <row r="25" spans="1:29" ht="15">
      <c r="A25" s="205" t="s">
        <v>57</v>
      </c>
      <c r="B25" s="206"/>
      <c r="C25" s="201">
        <v>0</v>
      </c>
      <c r="D25" s="200"/>
      <c r="E25" s="101"/>
      <c r="F25" s="108"/>
      <c r="G25" s="130"/>
      <c r="H25" s="130"/>
      <c r="I25"/>
      <c r="J25"/>
      <c r="K25"/>
      <c r="W25" s="12"/>
      <c r="X25" s="12"/>
      <c r="Y25" s="12"/>
      <c r="AC25" s="12"/>
    </row>
    <row r="26" spans="1:29" ht="15">
      <c r="A26" s="68"/>
      <c r="B26" s="68"/>
      <c r="C26" s="68"/>
      <c r="D26" s="68"/>
      <c r="E26" s="108"/>
      <c r="F26" s="108"/>
      <c r="G26" s="130"/>
      <c r="H26" s="130"/>
      <c r="I26"/>
      <c r="J26"/>
      <c r="K26"/>
      <c r="W26" s="12"/>
      <c r="X26" s="12"/>
      <c r="Y26" s="12"/>
      <c r="AC26" s="12"/>
    </row>
    <row r="27" spans="1:29" ht="15" customHeight="1">
      <c r="A27" s="66"/>
      <c r="B27" s="66"/>
      <c r="C27" s="66"/>
      <c r="D27" s="68"/>
      <c r="E27" s="108"/>
      <c r="F27" s="108"/>
      <c r="G27"/>
      <c r="H27"/>
      <c r="I27"/>
      <c r="J27"/>
      <c r="K27"/>
      <c r="W27" s="12"/>
      <c r="X27" s="12"/>
      <c r="Y27" s="12"/>
      <c r="AC27" s="12"/>
    </row>
    <row r="28" spans="1:29" ht="15">
      <c r="B28" s="108"/>
      <c r="C28" s="105"/>
      <c r="D28" s="105"/>
      <c r="E28" s="105"/>
      <c r="F28" s="105"/>
      <c r="G28"/>
      <c r="H28"/>
      <c r="I28"/>
      <c r="J28"/>
      <c r="K28"/>
      <c r="W28" s="12"/>
      <c r="X28" s="12"/>
      <c r="Y28" s="12"/>
      <c r="AC28" s="12"/>
    </row>
    <row r="29" spans="1:29">
      <c r="A29" s="9"/>
      <c r="B29" s="9"/>
      <c r="C29" s="9"/>
      <c r="D29" s="9"/>
      <c r="E29" s="9"/>
      <c r="F29" s="9"/>
      <c r="G29"/>
      <c r="H29"/>
      <c r="I29"/>
      <c r="J29"/>
      <c r="K29"/>
      <c r="L29" s="13"/>
      <c r="M29" s="13"/>
      <c r="N29" s="13"/>
      <c r="O29" s="13"/>
      <c r="P29" s="13"/>
      <c r="Q29" s="13"/>
      <c r="R29" s="13"/>
      <c r="S29" s="13"/>
      <c r="W29" s="12"/>
      <c r="X29" s="12"/>
      <c r="Y29" s="12"/>
      <c r="AC29" s="12"/>
    </row>
    <row r="30" spans="1:29" ht="15">
      <c r="B30" s="101"/>
      <c r="C30" s="101"/>
      <c r="D30" s="101"/>
      <c r="E30" s="101"/>
      <c r="F30" s="101"/>
      <c r="G30"/>
      <c r="H30"/>
      <c r="I30"/>
      <c r="J30"/>
      <c r="K30"/>
      <c r="W30" s="12"/>
      <c r="X30" s="12"/>
      <c r="Y30" s="12"/>
    </row>
    <row r="31" spans="1:29">
      <c r="G31"/>
      <c r="H31"/>
      <c r="I31"/>
      <c r="J31"/>
      <c r="K31"/>
      <c r="W31" s="12"/>
    </row>
    <row r="32" spans="1:29">
      <c r="G32"/>
      <c r="H32"/>
      <c r="I32"/>
      <c r="J32"/>
      <c r="K32"/>
      <c r="W32" s="12"/>
    </row>
    <row r="33" spans="7:23">
      <c r="G33"/>
      <c r="H33"/>
      <c r="I33"/>
      <c r="J33"/>
      <c r="K33"/>
      <c r="W33" s="12"/>
    </row>
    <row r="34" spans="7:23">
      <c r="G34"/>
      <c r="H34"/>
      <c r="I34"/>
      <c r="J34"/>
      <c r="K34"/>
      <c r="W34" s="12"/>
    </row>
    <row r="35" spans="7:23">
      <c r="G35"/>
      <c r="H35"/>
      <c r="I35"/>
      <c r="J35"/>
      <c r="K35"/>
      <c r="W35" s="12"/>
    </row>
    <row r="36" spans="7:23">
      <c r="W36" s="12"/>
    </row>
    <row r="37" spans="7:23">
      <c r="W37" s="12"/>
    </row>
    <row r="39" spans="7:23">
      <c r="W39" s="12"/>
    </row>
    <row r="40" spans="7:23">
      <c r="W40" s="12"/>
    </row>
    <row r="41" spans="7:23">
      <c r="W41" s="12"/>
    </row>
    <row r="42" spans="7:23">
      <c r="W42" s="12"/>
    </row>
    <row r="43" spans="7:23">
      <c r="W43" s="12"/>
    </row>
    <row r="44" spans="7:23">
      <c r="W44" s="12"/>
    </row>
    <row r="45" spans="7:23">
      <c r="W45" s="12"/>
    </row>
    <row r="46" spans="7:23">
      <c r="W46" s="12"/>
    </row>
    <row r="47" spans="7:23">
      <c r="W47" s="12"/>
    </row>
    <row r="48" spans="7:23">
      <c r="W48" s="12"/>
    </row>
    <row r="49" spans="23:23">
      <c r="W49" s="12"/>
    </row>
    <row r="50" spans="23:23">
      <c r="W50" s="12"/>
    </row>
    <row r="52" spans="23:23">
      <c r="W52" s="12"/>
    </row>
    <row r="53" spans="23:23">
      <c r="W53" s="12"/>
    </row>
    <row r="54" spans="23:23">
      <c r="W54" s="12"/>
    </row>
    <row r="55" spans="23:23">
      <c r="W55" s="12"/>
    </row>
    <row r="56" spans="23:23">
      <c r="W56" s="12"/>
    </row>
    <row r="57" spans="23:23">
      <c r="W57" s="12"/>
    </row>
    <row r="58" spans="23:23">
      <c r="W58" s="12"/>
    </row>
    <row r="59" spans="23:23">
      <c r="W59" s="12"/>
    </row>
    <row r="60" spans="23:23">
      <c r="W60" s="12"/>
    </row>
    <row r="61" spans="23:23">
      <c r="W61" s="12"/>
    </row>
    <row r="62" spans="23:23">
      <c r="W62" s="12"/>
    </row>
    <row r="63" spans="23:23">
      <c r="W63" s="12"/>
    </row>
    <row r="64" spans="23:23">
      <c r="W64" s="12"/>
    </row>
    <row r="65" spans="23:23">
      <c r="W65" s="12"/>
    </row>
    <row r="66" spans="23:23">
      <c r="W66" s="12"/>
    </row>
    <row r="67" spans="23:23">
      <c r="W67" s="12"/>
    </row>
    <row r="68" spans="23:23">
      <c r="W68" s="12"/>
    </row>
    <row r="69" spans="23:23">
      <c r="W69" s="12"/>
    </row>
    <row r="70" spans="23:23">
      <c r="W70" s="12"/>
    </row>
    <row r="71" spans="23:23">
      <c r="W71" s="12"/>
    </row>
    <row r="72" spans="23:23">
      <c r="W72" s="12"/>
    </row>
    <row r="73" spans="23:23">
      <c r="W73" s="12"/>
    </row>
    <row r="74" spans="23:23">
      <c r="W74" s="12"/>
    </row>
    <row r="75" spans="23:23">
      <c r="W75" s="12"/>
    </row>
    <row r="76" spans="23:23">
      <c r="W76" s="12"/>
    </row>
    <row r="77" spans="23:23">
      <c r="W77" s="12"/>
    </row>
    <row r="78" spans="23:23">
      <c r="W78" s="12"/>
    </row>
    <row r="79" spans="23:23">
      <c r="W79" s="12"/>
    </row>
    <row r="80" spans="23:23">
      <c r="W80" s="12"/>
    </row>
    <row r="81" spans="23:23">
      <c r="W81" s="12"/>
    </row>
    <row r="82" spans="23:23">
      <c r="W82" s="12"/>
    </row>
    <row r="83" spans="23:23">
      <c r="W83" s="12"/>
    </row>
    <row r="84" spans="23:23">
      <c r="W84" s="12"/>
    </row>
    <row r="85" spans="23:23">
      <c r="W85" s="12"/>
    </row>
    <row r="86" spans="23:23">
      <c r="W86" s="12"/>
    </row>
    <row r="87" spans="23:23">
      <c r="W87" s="12"/>
    </row>
    <row r="88" spans="23:23">
      <c r="W88" s="12"/>
    </row>
    <row r="89" spans="23:23">
      <c r="W89" s="12"/>
    </row>
    <row r="90" spans="23:23">
      <c r="W90" s="12"/>
    </row>
    <row r="91" spans="23:23">
      <c r="W91" s="12"/>
    </row>
    <row r="92" spans="23:23">
      <c r="W92" s="12"/>
    </row>
    <row r="93" spans="23:23">
      <c r="W93" s="12"/>
    </row>
    <row r="94" spans="23:23">
      <c r="W94" s="12"/>
    </row>
    <row r="95" spans="23:23">
      <c r="W95" s="12"/>
    </row>
    <row r="96" spans="23:23">
      <c r="W96" s="12"/>
    </row>
    <row r="97" spans="23:23">
      <c r="W97" s="12"/>
    </row>
    <row r="98" spans="23:23">
      <c r="W98" s="12"/>
    </row>
    <row r="99" spans="23:23">
      <c r="W99" s="12"/>
    </row>
    <row r="100" spans="23:23">
      <c r="W100" s="12"/>
    </row>
    <row r="101" spans="23:23">
      <c r="W101" s="12"/>
    </row>
    <row r="102" spans="23:23">
      <c r="W102" s="12"/>
    </row>
    <row r="103" spans="23:23">
      <c r="W103" s="12"/>
    </row>
    <row r="104" spans="23:23">
      <c r="W104" s="12"/>
    </row>
    <row r="105" spans="23:23">
      <c r="W105" s="12"/>
    </row>
    <row r="106" spans="23:23">
      <c r="W106" s="12"/>
    </row>
    <row r="107" spans="23:23">
      <c r="W107" s="12"/>
    </row>
    <row r="108" spans="23:23">
      <c r="W108" s="12"/>
    </row>
    <row r="109" spans="23:23">
      <c r="W109" s="12"/>
    </row>
    <row r="110" spans="23:23">
      <c r="W110" s="12"/>
    </row>
    <row r="111" spans="23:23">
      <c r="W111" s="12"/>
    </row>
    <row r="112" spans="23:23">
      <c r="W112" s="12"/>
    </row>
    <row r="113" spans="23:23">
      <c r="W113" s="12"/>
    </row>
    <row r="114" spans="23:23">
      <c r="W114" s="12"/>
    </row>
    <row r="115" spans="23:23">
      <c r="W115" s="12"/>
    </row>
    <row r="116" spans="23:23">
      <c r="W116" s="12"/>
    </row>
    <row r="117" spans="23:23">
      <c r="W117" s="12"/>
    </row>
    <row r="118" spans="23:23">
      <c r="W118" s="12"/>
    </row>
    <row r="119" spans="23:23">
      <c r="W119" s="12"/>
    </row>
    <row r="120" spans="23:23">
      <c r="W120" s="12"/>
    </row>
    <row r="121" spans="23:23">
      <c r="W121" s="12"/>
    </row>
    <row r="122" spans="23:23">
      <c r="W122" s="12"/>
    </row>
    <row r="123" spans="23:23">
      <c r="W123" s="12"/>
    </row>
    <row r="124" spans="23:23">
      <c r="W124" s="12"/>
    </row>
    <row r="125" spans="23:23">
      <c r="W125" s="12"/>
    </row>
    <row r="126" spans="23:23">
      <c r="W126" s="12"/>
    </row>
    <row r="127" spans="23:23">
      <c r="W127" s="12"/>
    </row>
    <row r="128" spans="23:23">
      <c r="W128" s="12"/>
    </row>
    <row r="129" spans="23:23">
      <c r="W129" s="12"/>
    </row>
    <row r="130" spans="23:23">
      <c r="W130" s="12"/>
    </row>
    <row r="131" spans="23:23">
      <c r="W131" s="12"/>
    </row>
    <row r="132" spans="23:23">
      <c r="W132" s="12"/>
    </row>
    <row r="133" spans="23:23">
      <c r="W133" s="12"/>
    </row>
    <row r="134" spans="23:23">
      <c r="W134" s="12"/>
    </row>
    <row r="135" spans="23:23">
      <c r="W135" s="12"/>
    </row>
    <row r="136" spans="23:23">
      <c r="W136" s="12"/>
    </row>
    <row r="137" spans="23:23">
      <c r="W137" s="12"/>
    </row>
    <row r="138" spans="23:23">
      <c r="W138" s="12"/>
    </row>
    <row r="139" spans="23:23">
      <c r="W139" s="12"/>
    </row>
    <row r="140" spans="23:23">
      <c r="W140" s="12"/>
    </row>
    <row r="141" spans="23:23">
      <c r="W141" s="12"/>
    </row>
    <row r="142" spans="23:23">
      <c r="W142" s="12"/>
    </row>
    <row r="143" spans="23:23">
      <c r="W143" s="12"/>
    </row>
    <row r="144" spans="23:23">
      <c r="W144" s="12"/>
    </row>
    <row r="145" spans="23:23">
      <c r="W145" s="12"/>
    </row>
    <row r="146" spans="23:23">
      <c r="W146" s="12"/>
    </row>
    <row r="147" spans="23:23">
      <c r="W147" s="12"/>
    </row>
    <row r="148" spans="23:23">
      <c r="W148" s="12"/>
    </row>
    <row r="149" spans="23:23">
      <c r="W149" s="12"/>
    </row>
    <row r="150" spans="23:23">
      <c r="W150" s="12"/>
    </row>
    <row r="151" spans="23:23">
      <c r="W151" s="12"/>
    </row>
    <row r="152" spans="23:23">
      <c r="W152" s="12"/>
    </row>
    <row r="153" spans="23:23">
      <c r="W153" s="12"/>
    </row>
    <row r="154" spans="23:23">
      <c r="W154" s="12"/>
    </row>
    <row r="155" spans="23:23">
      <c r="W155" s="12"/>
    </row>
    <row r="156" spans="23:23">
      <c r="W156" s="12"/>
    </row>
    <row r="157" spans="23:23">
      <c r="W157" s="12"/>
    </row>
    <row r="158" spans="23:23">
      <c r="W158" s="12"/>
    </row>
    <row r="159" spans="23:23">
      <c r="W159" s="12"/>
    </row>
    <row r="160" spans="23:23">
      <c r="W160" s="12"/>
    </row>
    <row r="161" spans="23:23">
      <c r="W161" s="12"/>
    </row>
    <row r="162" spans="23:23">
      <c r="W162" s="12"/>
    </row>
    <row r="163" spans="23:23">
      <c r="W163" s="12"/>
    </row>
    <row r="164" spans="23:23">
      <c r="W164" s="12"/>
    </row>
    <row r="165" spans="23:23">
      <c r="W165" s="12"/>
    </row>
    <row r="166" spans="23:23">
      <c r="W166" s="12"/>
    </row>
    <row r="167" spans="23:23">
      <c r="W167" s="12"/>
    </row>
    <row r="168" spans="23:23">
      <c r="W168" s="12"/>
    </row>
    <row r="169" spans="23:23">
      <c r="W169" s="12"/>
    </row>
    <row r="170" spans="23:23">
      <c r="W170" s="12"/>
    </row>
    <row r="171" spans="23:23">
      <c r="W171" s="12"/>
    </row>
    <row r="172" spans="23:23">
      <c r="W172" s="12"/>
    </row>
    <row r="173" spans="23:23">
      <c r="W173" s="12"/>
    </row>
    <row r="174" spans="23:23">
      <c r="W174" s="12"/>
    </row>
    <row r="175" spans="23:23">
      <c r="W175" s="12"/>
    </row>
    <row r="176" spans="23:23">
      <c r="W176" s="12"/>
    </row>
    <row r="177" spans="23:23">
      <c r="W177" s="12"/>
    </row>
    <row r="178" spans="23:23">
      <c r="W178" s="12"/>
    </row>
    <row r="179" spans="23:23">
      <c r="W179" s="12"/>
    </row>
    <row r="180" spans="23:23">
      <c r="W180" s="12"/>
    </row>
    <row r="181" spans="23:23">
      <c r="W181" s="12"/>
    </row>
    <row r="182" spans="23:23">
      <c r="W182" s="12"/>
    </row>
    <row r="183" spans="23:23">
      <c r="W183" s="12"/>
    </row>
    <row r="184" spans="23:23">
      <c r="W184" s="12"/>
    </row>
    <row r="185" spans="23:23">
      <c r="W185" s="12"/>
    </row>
    <row r="186" spans="23:23">
      <c r="W186" s="12"/>
    </row>
    <row r="187" spans="23:23">
      <c r="W187" s="12"/>
    </row>
    <row r="188" spans="23:23">
      <c r="W188" s="12"/>
    </row>
    <row r="189" spans="23:23">
      <c r="W189" s="12"/>
    </row>
    <row r="190" spans="23:23">
      <c r="W190" s="12"/>
    </row>
    <row r="191" spans="23:23">
      <c r="W191" s="12"/>
    </row>
    <row r="192" spans="23:23">
      <c r="W192" s="12"/>
    </row>
    <row r="193" spans="23:23">
      <c r="W193" s="12"/>
    </row>
    <row r="194" spans="23:23">
      <c r="W194" s="12"/>
    </row>
    <row r="195" spans="23:23">
      <c r="W195" s="12"/>
    </row>
    <row r="196" spans="23:23">
      <c r="W196" s="12"/>
    </row>
    <row r="197" spans="23:23">
      <c r="W197" s="12"/>
    </row>
    <row r="198" spans="23:23">
      <c r="W198" s="12"/>
    </row>
    <row r="199" spans="23:23">
      <c r="W199" s="12"/>
    </row>
    <row r="200" spans="23:23">
      <c r="W200" s="12"/>
    </row>
    <row r="201" spans="23:23">
      <c r="W201" s="12"/>
    </row>
    <row r="202" spans="23:23">
      <c r="W202" s="12"/>
    </row>
    <row r="203" spans="23:23">
      <c r="W203" s="12"/>
    </row>
    <row r="204" spans="23:23">
      <c r="W204" s="12"/>
    </row>
    <row r="205" spans="23:23">
      <c r="W205" s="12"/>
    </row>
    <row r="206" spans="23:23">
      <c r="W206" s="12"/>
    </row>
    <row r="207" spans="23:23">
      <c r="W207" s="12"/>
    </row>
    <row r="208" spans="23:23">
      <c r="W208" s="12"/>
    </row>
    <row r="209" spans="23:23">
      <c r="W209" s="12"/>
    </row>
    <row r="210" spans="23:23">
      <c r="W210" s="12"/>
    </row>
    <row r="211" spans="23:23">
      <c r="W211" s="12"/>
    </row>
    <row r="212" spans="23:23">
      <c r="W212" s="12"/>
    </row>
    <row r="213" spans="23:23">
      <c r="W213" s="12"/>
    </row>
    <row r="214" spans="23:23">
      <c r="W214" s="12"/>
    </row>
    <row r="215" spans="23:23">
      <c r="W215" s="12"/>
    </row>
    <row r="216" spans="23:23">
      <c r="W216" s="12"/>
    </row>
    <row r="217" spans="23:23">
      <c r="W217" s="12"/>
    </row>
    <row r="218" spans="23:23">
      <c r="W218" s="12"/>
    </row>
    <row r="219" spans="23:23">
      <c r="W219" s="12"/>
    </row>
    <row r="220" spans="23:23">
      <c r="W220" s="12"/>
    </row>
    <row r="221" spans="23:23">
      <c r="W221" s="12"/>
    </row>
    <row r="222" spans="23:23">
      <c r="W222" s="12"/>
    </row>
    <row r="223" spans="23:23">
      <c r="W223" s="12"/>
    </row>
    <row r="224" spans="23:23">
      <c r="W224" s="12"/>
    </row>
    <row r="225" spans="23:23">
      <c r="W225" s="12"/>
    </row>
    <row r="226" spans="23:23">
      <c r="W226" s="12"/>
    </row>
    <row r="227" spans="23:23">
      <c r="W227" s="12"/>
    </row>
    <row r="228" spans="23:23">
      <c r="W228" s="12"/>
    </row>
    <row r="229" spans="23:23">
      <c r="W229" s="12"/>
    </row>
    <row r="230" spans="23:23">
      <c r="W230" s="12"/>
    </row>
    <row r="231" spans="23:23">
      <c r="W231" s="12"/>
    </row>
    <row r="232" spans="23:23">
      <c r="W232" s="12"/>
    </row>
    <row r="233" spans="23:23">
      <c r="W233" s="12"/>
    </row>
    <row r="234" spans="23:23">
      <c r="W234" s="12"/>
    </row>
    <row r="235" spans="23:23">
      <c r="W235" s="12"/>
    </row>
    <row r="236" spans="23:23">
      <c r="W236" s="12"/>
    </row>
    <row r="237" spans="23:23">
      <c r="W237" s="12"/>
    </row>
    <row r="238" spans="23:23">
      <c r="W238" s="12"/>
    </row>
    <row r="239" spans="23:23">
      <c r="W239" s="12"/>
    </row>
    <row r="240" spans="23:23">
      <c r="W240" s="12"/>
    </row>
    <row r="241" spans="23:23">
      <c r="W241" s="12"/>
    </row>
    <row r="242" spans="23:23">
      <c r="W242" s="12"/>
    </row>
    <row r="243" spans="23:23">
      <c r="W243" s="12"/>
    </row>
    <row r="244" spans="23:23">
      <c r="W244" s="12"/>
    </row>
    <row r="245" spans="23:23">
      <c r="W245" s="12"/>
    </row>
    <row r="246" spans="23:23">
      <c r="W246" s="12"/>
    </row>
    <row r="247" spans="23:23">
      <c r="W247" s="12"/>
    </row>
    <row r="248" spans="23:23">
      <c r="W248" s="12"/>
    </row>
    <row r="249" spans="23:23">
      <c r="W249" s="12"/>
    </row>
    <row r="250" spans="23:23">
      <c r="W250" s="12"/>
    </row>
    <row r="251" spans="23:23">
      <c r="W251" s="12"/>
    </row>
    <row r="252" spans="23:23">
      <c r="W252" s="12"/>
    </row>
    <row r="253" spans="23:23">
      <c r="W253" s="12"/>
    </row>
    <row r="254" spans="23:23">
      <c r="W254" s="12"/>
    </row>
    <row r="255" spans="23:23">
      <c r="W255" s="12"/>
    </row>
    <row r="256" spans="23:23">
      <c r="W256" s="12"/>
    </row>
    <row r="257" spans="23:23">
      <c r="W257" s="12"/>
    </row>
    <row r="258" spans="23:23">
      <c r="W258" s="12"/>
    </row>
    <row r="259" spans="23:23">
      <c r="W259" s="12"/>
    </row>
    <row r="260" spans="23:23">
      <c r="W260" s="12"/>
    </row>
    <row r="261" spans="23:23">
      <c r="W261" s="12"/>
    </row>
    <row r="262" spans="23:23">
      <c r="W262" s="12"/>
    </row>
    <row r="263" spans="23:23">
      <c r="W263" s="12"/>
    </row>
    <row r="264" spans="23:23">
      <c r="W264" s="12"/>
    </row>
    <row r="265" spans="23:23">
      <c r="W265" s="12"/>
    </row>
    <row r="266" spans="23:23">
      <c r="W266" s="12"/>
    </row>
    <row r="267" spans="23:23">
      <c r="W267" s="12"/>
    </row>
    <row r="268" spans="23:23">
      <c r="W268" s="12"/>
    </row>
    <row r="269" spans="23:23">
      <c r="W269" s="12"/>
    </row>
    <row r="270" spans="23:23">
      <c r="W270" s="12"/>
    </row>
    <row r="271" spans="23:23">
      <c r="W271" s="12"/>
    </row>
    <row r="272" spans="23:23">
      <c r="W272" s="12"/>
    </row>
    <row r="273" spans="23:23">
      <c r="W273" s="12"/>
    </row>
    <row r="274" spans="23:23">
      <c r="W274" s="12"/>
    </row>
    <row r="275" spans="23:23">
      <c r="W275" s="12"/>
    </row>
    <row r="276" spans="23:23">
      <c r="W276" s="12"/>
    </row>
    <row r="277" spans="23:23">
      <c r="W277" s="12"/>
    </row>
    <row r="278" spans="23:23">
      <c r="W278" s="12"/>
    </row>
    <row r="279" spans="23:23">
      <c r="W279" s="12"/>
    </row>
    <row r="280" spans="23:23">
      <c r="W280" s="12"/>
    </row>
    <row r="281" spans="23:23">
      <c r="W281" s="12"/>
    </row>
    <row r="282" spans="23:23">
      <c r="W282" s="12"/>
    </row>
    <row r="283" spans="23:23">
      <c r="W283" s="12"/>
    </row>
    <row r="284" spans="23:23">
      <c r="W284" s="12"/>
    </row>
    <row r="285" spans="23:23">
      <c r="W285" s="12"/>
    </row>
    <row r="286" spans="23:23">
      <c r="W286" s="12"/>
    </row>
    <row r="287" spans="23:23">
      <c r="W287" s="12"/>
    </row>
    <row r="288" spans="23:23">
      <c r="W288" s="12"/>
    </row>
    <row r="289" spans="23:23">
      <c r="W289" s="12"/>
    </row>
    <row r="290" spans="23:23">
      <c r="W290" s="12"/>
    </row>
    <row r="291" spans="23:23">
      <c r="W291" s="12"/>
    </row>
    <row r="292" spans="23:23">
      <c r="W292" s="12"/>
    </row>
    <row r="293" spans="23:23">
      <c r="W293" s="12"/>
    </row>
    <row r="294" spans="23:23">
      <c r="W294" s="12"/>
    </row>
    <row r="295" spans="23:23">
      <c r="W295" s="12"/>
    </row>
    <row r="296" spans="23:23">
      <c r="W296" s="12"/>
    </row>
    <row r="297" spans="23:23">
      <c r="W297" s="12"/>
    </row>
    <row r="298" spans="23:23">
      <c r="W298" s="12"/>
    </row>
    <row r="299" spans="23:23">
      <c r="W299" s="12"/>
    </row>
    <row r="300" spans="23:23">
      <c r="W300" s="12"/>
    </row>
    <row r="301" spans="23:23">
      <c r="W301" s="12"/>
    </row>
    <row r="302" spans="23:23">
      <c r="W302" s="12"/>
    </row>
    <row r="303" spans="23:23">
      <c r="W303" s="12"/>
    </row>
    <row r="304" spans="23:23">
      <c r="W304" s="12"/>
    </row>
    <row r="305" spans="23:23">
      <c r="W305" s="12"/>
    </row>
    <row r="306" spans="23:23">
      <c r="W306" s="12"/>
    </row>
    <row r="307" spans="23:23">
      <c r="W307" s="12"/>
    </row>
    <row r="308" spans="23:23">
      <c r="W308" s="12"/>
    </row>
    <row r="309" spans="23:23">
      <c r="W309" s="12"/>
    </row>
    <row r="310" spans="23:23">
      <c r="W310" s="12"/>
    </row>
    <row r="311" spans="23:23">
      <c r="W311" s="12"/>
    </row>
    <row r="312" spans="23:23">
      <c r="W312" s="12"/>
    </row>
    <row r="313" spans="23:23">
      <c r="W313" s="12"/>
    </row>
    <row r="314" spans="23:23">
      <c r="W314" s="12"/>
    </row>
    <row r="315" spans="23:23">
      <c r="W315" s="12"/>
    </row>
    <row r="316" spans="23:23">
      <c r="W316" s="12"/>
    </row>
    <row r="317" spans="23:23">
      <c r="W317" s="12"/>
    </row>
    <row r="318" spans="23:23">
      <c r="W318" s="12"/>
    </row>
    <row r="319" spans="23:23">
      <c r="W319" s="12"/>
    </row>
    <row r="320" spans="23:23">
      <c r="W320" s="12"/>
    </row>
    <row r="321" spans="23:23">
      <c r="W321" s="12"/>
    </row>
    <row r="322" spans="23:23">
      <c r="W322" s="12"/>
    </row>
    <row r="323" spans="23:23">
      <c r="W323" s="12"/>
    </row>
    <row r="324" spans="23:23">
      <c r="W324" s="12"/>
    </row>
    <row r="325" spans="23:23">
      <c r="W325" s="12"/>
    </row>
    <row r="326" spans="23:23">
      <c r="W326" s="12"/>
    </row>
    <row r="327" spans="23:23">
      <c r="W327" s="12"/>
    </row>
    <row r="328" spans="23:23">
      <c r="W328" s="12"/>
    </row>
    <row r="329" spans="23:23">
      <c r="W329" s="12"/>
    </row>
    <row r="330" spans="23:23">
      <c r="W330" s="12"/>
    </row>
    <row r="331" spans="23:23">
      <c r="W331" s="12"/>
    </row>
    <row r="332" spans="23:23">
      <c r="W332" s="12"/>
    </row>
    <row r="333" spans="23:23">
      <c r="W333" s="12"/>
    </row>
    <row r="334" spans="23:23">
      <c r="W334" s="12"/>
    </row>
    <row r="335" spans="23:23">
      <c r="W335" s="12"/>
    </row>
    <row r="336" spans="23:23">
      <c r="W336" s="12"/>
    </row>
    <row r="337" spans="23:23">
      <c r="W337" s="12"/>
    </row>
    <row r="338" spans="23:23">
      <c r="W338" s="12"/>
    </row>
    <row r="339" spans="23:23">
      <c r="W339" s="12"/>
    </row>
    <row r="340" spans="23:23">
      <c r="W340" s="12"/>
    </row>
    <row r="341" spans="23:23">
      <c r="W341" s="12"/>
    </row>
    <row r="342" spans="23:23">
      <c r="W342" s="12"/>
    </row>
    <row r="343" spans="23:23">
      <c r="W343" s="12"/>
    </row>
    <row r="344" spans="23:23">
      <c r="W344" s="12"/>
    </row>
    <row r="345" spans="23:23">
      <c r="W345" s="12"/>
    </row>
    <row r="346" spans="23:23">
      <c r="W346" s="12"/>
    </row>
    <row r="347" spans="23:23">
      <c r="W347" s="12"/>
    </row>
    <row r="348" spans="23:23">
      <c r="W348" s="12"/>
    </row>
    <row r="349" spans="23:23">
      <c r="W349" s="12"/>
    </row>
  </sheetData>
  <mergeCells count="21">
    <mergeCell ref="C17:D17"/>
    <mergeCell ref="A7:B7"/>
    <mergeCell ref="A8:B8"/>
    <mergeCell ref="A9:B9"/>
    <mergeCell ref="A10:B10"/>
    <mergeCell ref="C24:D24"/>
    <mergeCell ref="C25:D25"/>
    <mergeCell ref="A19:D19"/>
    <mergeCell ref="B3:G4"/>
    <mergeCell ref="F16:G16"/>
    <mergeCell ref="A20:B20"/>
    <mergeCell ref="A21:B21"/>
    <mergeCell ref="A22:B22"/>
    <mergeCell ref="A23:B23"/>
    <mergeCell ref="A24:B24"/>
    <mergeCell ref="A25:B25"/>
    <mergeCell ref="C20:D20"/>
    <mergeCell ref="C21:D21"/>
    <mergeCell ref="C22:D22"/>
    <mergeCell ref="C23:D23"/>
    <mergeCell ref="A3:A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93"/>
  <sheetViews>
    <sheetView topLeftCell="A2" zoomScale="70" zoomScaleNormal="70" workbookViewId="0">
      <selection activeCell="D12" sqref="D12:BA12"/>
    </sheetView>
  </sheetViews>
  <sheetFormatPr defaultRowHeight="12.75"/>
  <cols>
    <col min="1" max="1" width="5.42578125" style="1" customWidth="1"/>
    <col min="2" max="3" width="4.42578125" style="1" customWidth="1"/>
    <col min="4" max="33" width="4.7109375" style="1" customWidth="1"/>
    <col min="34" max="43" width="4.42578125" style="1" hidden="1" customWidth="1"/>
    <col min="44" max="53" width="4.7109375" style="1" customWidth="1"/>
    <col min="54" max="54" width="8.5703125" style="1" customWidth="1"/>
    <col min="55" max="55" width="9.28515625" style="1" customWidth="1"/>
    <col min="56" max="56" width="9" style="1" customWidth="1"/>
    <col min="57" max="16384" width="9.140625" style="1"/>
  </cols>
  <sheetData>
    <row r="1" spans="1:57" s="3" customFormat="1" ht="13.5" thickBot="1">
      <c r="A1" s="3">
        <f>матрица!A1:AQ3</f>
        <v>0</v>
      </c>
      <c r="B1" s="2"/>
      <c r="C1" s="2"/>
      <c r="D1" s="2" t="s">
        <v>0</v>
      </c>
      <c r="E1" s="2"/>
      <c r="F1" s="2"/>
      <c r="G1" s="2"/>
      <c r="I1" s="2"/>
      <c r="M1" s="55" t="str">
        <f>матрица!O1</f>
        <v>ФГОС</v>
      </c>
      <c r="N1" s="56"/>
    </row>
    <row r="2" spans="1:57" s="3" customFormat="1" ht="13.5" thickBot="1">
      <c r="A2" s="18" t="s">
        <v>45</v>
      </c>
      <c r="B2" s="52"/>
      <c r="C2" s="52"/>
      <c r="D2" s="57">
        <f>матрица!F2</f>
        <v>933</v>
      </c>
      <c r="E2" s="54"/>
      <c r="F2" s="54"/>
      <c r="G2" s="2"/>
      <c r="I2" s="58" t="s">
        <v>46</v>
      </c>
      <c r="J2" s="58"/>
      <c r="K2" s="58"/>
      <c r="L2" s="218">
        <f>матрица!N2</f>
        <v>933002</v>
      </c>
      <c r="M2" s="219"/>
      <c r="N2" s="56"/>
      <c r="O2" s="224" t="s">
        <v>44</v>
      </c>
      <c r="P2" s="224"/>
      <c r="Q2" s="225" t="str">
        <f>матрица!T2</f>
        <v>г. Искитим</v>
      </c>
      <c r="R2" s="226"/>
      <c r="S2" s="227"/>
    </row>
    <row r="3" spans="1:57" ht="13.5" customHeight="1" thickBot="1">
      <c r="A3" s="18" t="s">
        <v>16</v>
      </c>
      <c r="B3" s="19"/>
      <c r="C3" s="14" t="str">
        <f>матрица!C3</f>
        <v>Математика</v>
      </c>
      <c r="D3" s="15"/>
      <c r="E3" s="16"/>
      <c r="F3" s="18" t="s">
        <v>17</v>
      </c>
      <c r="G3" s="19"/>
      <c r="H3" s="14" t="str">
        <f>матрица!H3</f>
        <v xml:space="preserve">07Б </v>
      </c>
      <c r="I3" s="16"/>
      <c r="K3" s="19" t="s">
        <v>18</v>
      </c>
      <c r="L3" s="14" t="str">
        <f>матрица!L3</f>
        <v>муниципальное бюджетное общеобразовательное учреждение - средняя общеобразовательная школа № 2 города Искитима Новосибирской области</v>
      </c>
      <c r="M3" s="15"/>
      <c r="N3" s="15"/>
      <c r="O3" s="17"/>
      <c r="P3" s="15"/>
      <c r="Q3" s="51"/>
    </row>
    <row r="4" spans="1:57" ht="29.25" customHeight="1" thickBot="1">
      <c r="A4" s="18" t="s">
        <v>19</v>
      </c>
      <c r="B4" s="19"/>
      <c r="C4" s="19"/>
      <c r="D4" s="19"/>
      <c r="E4" s="19"/>
      <c r="F4" s="20" t="s">
        <v>20</v>
      </c>
      <c r="G4" s="14">
        <f>матрица!G4</f>
        <v>15</v>
      </c>
      <c r="H4" s="21" t="s">
        <v>21</v>
      </c>
      <c r="I4" s="14">
        <f>матрица!I4</f>
        <v>5</v>
      </c>
      <c r="K4" s="18" t="s">
        <v>22</v>
      </c>
      <c r="L4" s="19"/>
      <c r="M4" s="19"/>
      <c r="N4" s="19"/>
      <c r="O4" s="14">
        <f>матрица!O4</f>
        <v>16</v>
      </c>
      <c r="P4" s="18" t="s">
        <v>23</v>
      </c>
      <c r="Q4" s="19"/>
      <c r="R4" s="19"/>
      <c r="S4" s="19"/>
      <c r="T4" s="64">
        <f>матрица!T4</f>
        <v>6</v>
      </c>
      <c r="AR4" s="59"/>
    </row>
    <row r="5" spans="1:57" ht="14.25" customHeight="1">
      <c r="A5" s="24" t="s">
        <v>36</v>
      </c>
      <c r="B5" s="5"/>
      <c r="C5" s="5"/>
      <c r="D5" s="5"/>
      <c r="E5" s="35"/>
      <c r="F5" s="11"/>
      <c r="G5" s="10"/>
      <c r="H5" s="35"/>
      <c r="I5" s="10"/>
      <c r="J5" s="35"/>
      <c r="K5" s="34"/>
      <c r="L5" s="35"/>
      <c r="M5" s="35"/>
      <c r="N5" s="35"/>
      <c r="O5" s="10"/>
      <c r="P5" s="34"/>
      <c r="Q5" s="35"/>
      <c r="R5" s="35"/>
      <c r="S5" s="35"/>
      <c r="T5" s="10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220"/>
      <c r="BC5" s="220"/>
      <c r="BD5" s="220"/>
    </row>
    <row r="6" spans="1:57" ht="15.75" customHeight="1">
      <c r="A6" s="36"/>
      <c r="B6" s="37"/>
      <c r="C6" s="37"/>
      <c r="D6" s="221" t="s">
        <v>37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2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223" t="s">
        <v>38</v>
      </c>
      <c r="AS6" s="221"/>
      <c r="AT6" s="221"/>
      <c r="AU6" s="50"/>
      <c r="AV6" s="49"/>
      <c r="AW6" s="49"/>
      <c r="AX6" s="49"/>
      <c r="AY6" s="49"/>
      <c r="AZ6" s="49"/>
      <c r="BA6" s="49"/>
      <c r="BB6" s="9"/>
      <c r="BC6" s="12"/>
      <c r="BD6" s="12"/>
      <c r="BE6" s="11"/>
    </row>
    <row r="7" spans="1:57" s="33" customFormat="1" ht="25.5">
      <c r="A7" s="33" t="s">
        <v>5</v>
      </c>
      <c r="D7" s="33" t="s">
        <v>60</v>
      </c>
      <c r="E7" s="33" t="s">
        <v>61</v>
      </c>
      <c r="F7" s="33" t="s">
        <v>62</v>
      </c>
      <c r="G7" s="33" t="s">
        <v>63</v>
      </c>
      <c r="H7" s="33" t="s">
        <v>64</v>
      </c>
      <c r="I7" s="33" t="s">
        <v>65</v>
      </c>
      <c r="J7" s="33" t="s">
        <v>66</v>
      </c>
      <c r="K7" s="33" t="s">
        <v>67</v>
      </c>
      <c r="L7" s="33" t="s">
        <v>68</v>
      </c>
      <c r="M7" s="33" t="s">
        <v>69</v>
      </c>
      <c r="N7" s="33" t="s">
        <v>70</v>
      </c>
      <c r="O7" s="33" t="s">
        <v>71</v>
      </c>
      <c r="P7" s="33" t="s">
        <v>72</v>
      </c>
      <c r="Q7" s="33" t="s">
        <v>73</v>
      </c>
      <c r="R7" s="33" t="s">
        <v>74</v>
      </c>
      <c r="S7" s="33" t="s">
        <v>75</v>
      </c>
      <c r="T7" s="33" t="s">
        <v>76</v>
      </c>
      <c r="U7" s="33" t="s">
        <v>77</v>
      </c>
      <c r="V7" s="33" t="s">
        <v>78</v>
      </c>
      <c r="W7" s="33" t="s">
        <v>79</v>
      </c>
      <c r="X7" s="33" t="s">
        <v>80</v>
      </c>
      <c r="Y7" s="33" t="s">
        <v>81</v>
      </c>
      <c r="Z7" s="33" t="s">
        <v>82</v>
      </c>
      <c r="AA7" s="33" t="s">
        <v>83</v>
      </c>
      <c r="AB7" s="33" t="s">
        <v>84</v>
      </c>
      <c r="AC7" s="33" t="s">
        <v>85</v>
      </c>
      <c r="AD7" s="33" t="s">
        <v>86</v>
      </c>
      <c r="AE7" s="33" t="s">
        <v>87</v>
      </c>
      <c r="AF7" s="33" t="s">
        <v>88</v>
      </c>
      <c r="AG7" s="33" t="s">
        <v>89</v>
      </c>
      <c r="AH7" s="33" t="s">
        <v>90</v>
      </c>
      <c r="AI7" s="33" t="s">
        <v>91</v>
      </c>
      <c r="AJ7" s="33" t="s">
        <v>92</v>
      </c>
      <c r="AK7" s="33" t="s">
        <v>93</v>
      </c>
      <c r="AL7" s="33" t="s">
        <v>94</v>
      </c>
      <c r="AM7" s="33" t="s">
        <v>95</v>
      </c>
      <c r="AN7" s="33" t="s">
        <v>96</v>
      </c>
      <c r="AO7" s="33" t="s">
        <v>97</v>
      </c>
      <c r="AP7" s="33" t="s">
        <v>98</v>
      </c>
      <c r="AQ7" s="33" t="s">
        <v>99</v>
      </c>
      <c r="AR7" s="33" t="s">
        <v>100</v>
      </c>
      <c r="AS7" s="33" t="s">
        <v>101</v>
      </c>
      <c r="AT7" s="33" t="s">
        <v>102</v>
      </c>
      <c r="AU7" s="33" t="s">
        <v>103</v>
      </c>
      <c r="AV7" s="33" t="s">
        <v>104</v>
      </c>
      <c r="AW7" s="33" t="s">
        <v>105</v>
      </c>
      <c r="AX7" s="33" t="s">
        <v>106</v>
      </c>
      <c r="AY7" s="33" t="s">
        <v>107</v>
      </c>
      <c r="AZ7" s="33" t="s">
        <v>108</v>
      </c>
      <c r="BA7" s="33" t="s">
        <v>51</v>
      </c>
      <c r="BB7" s="42"/>
      <c r="BC7" s="12"/>
      <c r="BD7" s="11"/>
      <c r="BE7" s="43"/>
    </row>
    <row r="8" spans="1:57" ht="20.25" customHeight="1">
      <c r="A8" s="38" t="s">
        <v>41</v>
      </c>
      <c r="B8" s="23"/>
      <c r="C8" s="23"/>
      <c r="D8" s="39">
        <f>(матрица!D15)/(матрица!$B$15)</f>
        <v>1</v>
      </c>
      <c r="E8" s="39">
        <f>(матрица!E15)/(матрица!$B$15)</f>
        <v>0.625</v>
      </c>
      <c r="F8" s="39">
        <f>(матрица!F15)/(матрица!$B$15)</f>
        <v>0.625</v>
      </c>
      <c r="G8" s="39">
        <f>(матрица!G15)/(матрица!$B$15)</f>
        <v>0.875</v>
      </c>
      <c r="H8" s="39">
        <f>(матрица!H15)/(матрица!$B$15)</f>
        <v>0.875</v>
      </c>
      <c r="I8" s="39">
        <f>(матрица!I15)/(матрица!$B$15)</f>
        <v>0.5</v>
      </c>
      <c r="J8" s="39">
        <f>(матрица!J15)/(матрица!$B$15)</f>
        <v>0.75</v>
      </c>
      <c r="K8" s="39">
        <f>(матрица!K15)/(матрица!$B$15)</f>
        <v>1</v>
      </c>
      <c r="L8" s="39">
        <f>(матрица!L15)/(матрица!$B$15)</f>
        <v>0.25</v>
      </c>
      <c r="M8" s="39">
        <f>(матрица!M15)/(матрица!$B$15)</f>
        <v>0.75</v>
      </c>
      <c r="N8" s="39">
        <f>(матрица!N15)/(матрица!$B$15)</f>
        <v>0.375</v>
      </c>
      <c r="O8" s="39">
        <f>(матрица!O15)/(матрица!$B$15)</f>
        <v>0.25</v>
      </c>
      <c r="P8" s="39">
        <f>(матрица!P15)/(матрица!$B$15)</f>
        <v>0.5</v>
      </c>
      <c r="Q8" s="39">
        <f>(матрица!Q15)/(матрица!$B$15)</f>
        <v>0.25</v>
      </c>
      <c r="R8" s="39">
        <f>(матрица!R15)/(матрица!$B$15)</f>
        <v>0.375</v>
      </c>
      <c r="S8" s="39">
        <f>(матрица!S15)/(матрица!$B$15)</f>
        <v>0</v>
      </c>
      <c r="T8" s="39">
        <f>(матрица!T15)/(матрица!$B$15)</f>
        <v>0</v>
      </c>
      <c r="U8" s="39">
        <f>(матрица!U15)/(матрица!$B$15)</f>
        <v>0</v>
      </c>
      <c r="V8" s="39">
        <f>(матрица!V15)/(матрица!$B$15)</f>
        <v>0</v>
      </c>
      <c r="W8" s="39">
        <f>(матрица!W15)/(матрица!$B$15)</f>
        <v>0</v>
      </c>
      <c r="X8" s="39">
        <f>(матрица!X15)/(матрица!$B$15)</f>
        <v>0</v>
      </c>
      <c r="Y8" s="39">
        <f>(матрица!Y15)/(матрица!$B$15)</f>
        <v>0</v>
      </c>
      <c r="Z8" s="39">
        <f>(матрица!Z15)/(матрица!$B$15)</f>
        <v>0</v>
      </c>
      <c r="AA8" s="39">
        <f>(матрица!AA15)/(матрица!$B$15)</f>
        <v>0</v>
      </c>
      <c r="AB8" s="39">
        <f>(матрица!AB15)/(матрица!$B$15)</f>
        <v>0</v>
      </c>
      <c r="AC8" s="39">
        <f>(матрица!AC15)/(матрица!$B$15)</f>
        <v>0</v>
      </c>
      <c r="AD8" s="39">
        <f>(матрица!AD15)/(матрица!$B$15)</f>
        <v>0</v>
      </c>
      <c r="AE8" s="39">
        <f>(матрица!AE15)/(матрица!$B$15)</f>
        <v>0</v>
      </c>
      <c r="AF8" s="39">
        <f>(матрица!AF15)/(матрица!$B$15)</f>
        <v>0</v>
      </c>
      <c r="AG8" s="39">
        <f>(матрица!AG15)/(матрица!$B$15)</f>
        <v>0</v>
      </c>
      <c r="AH8" s="39">
        <f>(матрица!AH15)/(матрица!$B$15)</f>
        <v>0.375</v>
      </c>
      <c r="AI8" s="39">
        <f>(матрица!AI15)/(матрица!$B$15)</f>
        <v>0</v>
      </c>
      <c r="AJ8" s="39">
        <f>(матрица!AJ15)/(матрица!$B$15)</f>
        <v>0</v>
      </c>
      <c r="AK8" s="39">
        <f>(матрица!AK15)/(матрица!$B$15)</f>
        <v>0</v>
      </c>
      <c r="AL8" s="39">
        <f>(матрица!AL15)/(матрица!$B$15)</f>
        <v>0</v>
      </c>
      <c r="AM8" s="39">
        <f>(матрица!AM15)/(матрица!$B$15)</f>
        <v>0</v>
      </c>
      <c r="AN8" s="39">
        <f>(матрица!AN15)/(матрица!$B$15)</f>
        <v>0</v>
      </c>
      <c r="AO8" s="39">
        <f>(матрица!AO15)/(матрица!$B$15)</f>
        <v>0</v>
      </c>
      <c r="AP8" s="39">
        <f>(матрица!AP15)/(матрица!$B$15)</f>
        <v>0</v>
      </c>
      <c r="AQ8" s="39">
        <f>(матрица!AQ15)/(матрица!$B$15)</f>
        <v>0</v>
      </c>
      <c r="AR8" s="39">
        <f>(матрица!AH15)/(матрица!$B$15)</f>
        <v>0.375</v>
      </c>
      <c r="AS8" s="39">
        <f>(матрица!AI15)/(матрица!$B$15)</f>
        <v>0</v>
      </c>
      <c r="AT8" s="39">
        <f>(матрица!AJ15)/(матрица!$B$15)</f>
        <v>0</v>
      </c>
      <c r="AU8" s="39">
        <f>(матрица!AK15)/(матрица!$B$15)</f>
        <v>0</v>
      </c>
      <c r="AV8" s="39">
        <f>(матрица!AL15)/(матрица!$B$15)</f>
        <v>0</v>
      </c>
      <c r="AW8" s="39">
        <f>(матрица!AM15)/(матрица!$B$15)</f>
        <v>0</v>
      </c>
      <c r="AX8" s="39">
        <f>(матрица!AN15)/(матрица!$B$15)</f>
        <v>0</v>
      </c>
      <c r="AY8" s="39">
        <f>(матрица!AO15)/(матрица!$B$15)</f>
        <v>0</v>
      </c>
      <c r="AZ8" s="39">
        <f>(матрица!AP15)/(матрица!$B$15)</f>
        <v>0</v>
      </c>
      <c r="BA8" s="39">
        <f>(матрица!AQ15)/(матрица!$B$15)</f>
        <v>0</v>
      </c>
      <c r="BB8" s="44"/>
      <c r="BC8" s="44"/>
      <c r="BD8" s="44"/>
      <c r="BE8" s="11"/>
    </row>
    <row r="9" spans="1:57" ht="21" customHeight="1">
      <c r="A9" s="40" t="s">
        <v>42</v>
      </c>
      <c r="B9" s="41"/>
      <c r="C9" s="41"/>
      <c r="D9" s="39">
        <f>(матрица!D23)/(матрица!$B$23)</f>
        <v>1</v>
      </c>
      <c r="E9" s="39">
        <f>(матрица!E23)/(матрица!$B$23)</f>
        <v>1</v>
      </c>
      <c r="F9" s="39">
        <f>(матрица!F23)/(матрица!$B$23)</f>
        <v>0.66666666666666663</v>
      </c>
      <c r="G9" s="39">
        <f>(матрица!G23)/(матрица!$B$23)</f>
        <v>1</v>
      </c>
      <c r="H9" s="39">
        <f>(матрица!H23)/(матрица!$B$23)</f>
        <v>0.83333333333333337</v>
      </c>
      <c r="I9" s="39">
        <f>(матрица!I23)/(матрица!$B$23)</f>
        <v>0.66666666666666663</v>
      </c>
      <c r="J9" s="39">
        <f>(матрица!J23)/(матрица!$B$23)</f>
        <v>0.83333333333333337</v>
      </c>
      <c r="K9" s="39">
        <f>(матрица!K23)/(матрица!$B$23)</f>
        <v>1</v>
      </c>
      <c r="L9" s="39">
        <f>(матрица!L23)/(матрица!$B$23)</f>
        <v>0.83333333333333337</v>
      </c>
      <c r="M9" s="39">
        <f>(матрица!M23)/(матрица!$B$23)</f>
        <v>0.83333333333333337</v>
      </c>
      <c r="N9" s="39">
        <f>(матрица!N23)/(матрица!$B$23)</f>
        <v>0.33333333333333331</v>
      </c>
      <c r="O9" s="39">
        <f>(матрица!O23)/(матрица!$B$23)</f>
        <v>0.5</v>
      </c>
      <c r="P9" s="39">
        <f>(матрица!P23)/(матрица!$B$23)</f>
        <v>1</v>
      </c>
      <c r="Q9" s="39">
        <f>(матрица!Q23)/(матрица!$B$23)</f>
        <v>0.5</v>
      </c>
      <c r="R9" s="39">
        <f>(матрица!R23)/(матрица!$B$23)</f>
        <v>0.66666666666666663</v>
      </c>
      <c r="S9" s="39">
        <f>(матрица!S23)/(матрица!$B$23)</f>
        <v>0</v>
      </c>
      <c r="T9" s="39">
        <f>(матрица!T23)/(матрица!$B$23)</f>
        <v>0</v>
      </c>
      <c r="U9" s="39">
        <f>(матрица!U23)/(матрица!$B$23)</f>
        <v>0</v>
      </c>
      <c r="V9" s="39">
        <f>(матрица!V23)/(матрица!$B$23)</f>
        <v>0</v>
      </c>
      <c r="W9" s="39">
        <f>(матрица!W23)/(матрица!$B$23)</f>
        <v>0</v>
      </c>
      <c r="X9" s="39">
        <f>(матрица!X23)/(матрица!$B$23)</f>
        <v>0</v>
      </c>
      <c r="Y9" s="39">
        <f>(матрица!Y23)/(матрица!$B$23)</f>
        <v>0</v>
      </c>
      <c r="Z9" s="39">
        <f>(матрица!Z23)/(матрица!$B$23)</f>
        <v>0</v>
      </c>
      <c r="AA9" s="39">
        <f>(матрица!AA23)/(матрица!$B$23)</f>
        <v>0</v>
      </c>
      <c r="AB9" s="39">
        <f>(матрица!AB23)/(матрица!$B$23)</f>
        <v>0</v>
      </c>
      <c r="AC9" s="39">
        <f>(матрица!AC23)/(матрица!$B$23)</f>
        <v>0</v>
      </c>
      <c r="AD9" s="39">
        <f>(матрица!AD23)/(матрица!$B$23)</f>
        <v>0</v>
      </c>
      <c r="AE9" s="39">
        <f>(матрица!AE23)/(матрица!$B$23)</f>
        <v>0</v>
      </c>
      <c r="AF9" s="39">
        <f>(матрица!AF23)/(матрица!$B$23)</f>
        <v>0</v>
      </c>
      <c r="AG9" s="39">
        <f>(матрица!AG23)/(матрица!$B$23)</f>
        <v>0</v>
      </c>
      <c r="AH9" s="39">
        <f>(матрица!AH23)/(матрица!$B$23)</f>
        <v>0.5</v>
      </c>
      <c r="AI9" s="39">
        <f>(матрица!AI23)/(матрица!$B$23)</f>
        <v>0.16666666666666666</v>
      </c>
      <c r="AJ9" s="39">
        <f>(матрица!AJ23)/(матрица!$B$23)</f>
        <v>0</v>
      </c>
      <c r="AK9" s="39">
        <f>(матрица!AK23)/(матрица!$B$23)</f>
        <v>0</v>
      </c>
      <c r="AL9" s="39">
        <f>(матрица!AL23)/(матрица!$B$23)</f>
        <v>0.33333333333333331</v>
      </c>
      <c r="AM9" s="39">
        <f>(матрица!AM23)/(матрица!$B$23)</f>
        <v>0</v>
      </c>
      <c r="AN9" s="39">
        <f>(матрица!AN23)/(матрица!$B$23)</f>
        <v>0</v>
      </c>
      <c r="AO9" s="39">
        <f>(матрица!AO23)/(матрица!$B$23)</f>
        <v>0</v>
      </c>
      <c r="AP9" s="39">
        <f>(матрица!AP23)/(матрица!$B$23)</f>
        <v>0</v>
      </c>
      <c r="AQ9" s="39">
        <f>(матрица!AQ23)/(матрица!$B$23)</f>
        <v>0</v>
      </c>
      <c r="AR9" s="39">
        <f>(матрица!AH23)/(матрица!$B$23)</f>
        <v>0.5</v>
      </c>
      <c r="AS9" s="39">
        <f>(матрица!AI23)/(матрица!$B$23)</f>
        <v>0.16666666666666666</v>
      </c>
      <c r="AT9" s="39">
        <f>(матрица!AJ23)/(матрица!$B$23)</f>
        <v>0</v>
      </c>
      <c r="AU9" s="39">
        <f>(матрица!AK23)/(матрица!$B$23)</f>
        <v>0</v>
      </c>
      <c r="AV9" s="39">
        <f>(матрица!AL23)/(матрица!$B$23)</f>
        <v>0.33333333333333331</v>
      </c>
      <c r="AW9" s="39">
        <f>(матрица!AM23)/(матрица!$B$23)</f>
        <v>0</v>
      </c>
      <c r="AX9" s="39">
        <f>(матрица!AN23)/(матрица!$B$23)</f>
        <v>0</v>
      </c>
      <c r="AY9" s="39">
        <f>(матрица!AO23)/(матрица!$B$23)</f>
        <v>0</v>
      </c>
      <c r="AZ9" s="39">
        <f>(матрица!AP23)/(матрица!$B$23)</f>
        <v>0</v>
      </c>
      <c r="BA9" s="39">
        <f>(матрица!AQ23)/(матрица!$B$23)</f>
        <v>0</v>
      </c>
      <c r="BB9" s="45"/>
      <c r="BC9" s="45"/>
      <c r="BD9" s="45"/>
      <c r="BE9" s="11"/>
    </row>
    <row r="10" spans="1:57" ht="21" customHeight="1">
      <c r="A10" s="38" t="s">
        <v>116</v>
      </c>
      <c r="B10" s="6"/>
      <c r="C10" s="6"/>
      <c r="D10" s="39" t="e">
        <f>(матрица!D27)/(матрица!$B$27)</f>
        <v>#DIV/0!</v>
      </c>
      <c r="E10" s="39" t="e">
        <f>(матрица!E27)/(матрица!$B$27)</f>
        <v>#DIV/0!</v>
      </c>
      <c r="F10" s="39" t="e">
        <f>(матрица!F27)/(матрица!$B$27)</f>
        <v>#DIV/0!</v>
      </c>
      <c r="G10" s="39" t="e">
        <f>(матрица!G27)/(матрица!$B$27)</f>
        <v>#DIV/0!</v>
      </c>
      <c r="H10" s="39" t="e">
        <f>(матрица!H27)/(матрица!$B$27)</f>
        <v>#DIV/0!</v>
      </c>
      <c r="I10" s="39" t="e">
        <f>(матрица!I27)/(матрица!$B$27)</f>
        <v>#DIV/0!</v>
      </c>
      <c r="J10" s="39" t="e">
        <f>(матрица!J27)/(матрица!$B$27)</f>
        <v>#DIV/0!</v>
      </c>
      <c r="K10" s="39" t="e">
        <f>(матрица!K27)/(матрица!$B$27)</f>
        <v>#DIV/0!</v>
      </c>
      <c r="L10" s="39" t="e">
        <f>(матрица!L27)/(матрица!$B$27)</f>
        <v>#DIV/0!</v>
      </c>
      <c r="M10" s="39" t="e">
        <f>(матрица!M27)/(матрица!$B$27)</f>
        <v>#DIV/0!</v>
      </c>
      <c r="N10" s="39" t="e">
        <f>(матрица!N27)/(матрица!$B$27)</f>
        <v>#DIV/0!</v>
      </c>
      <c r="O10" s="39" t="e">
        <f>(матрица!O27)/(матрица!$B$27)</f>
        <v>#DIV/0!</v>
      </c>
      <c r="P10" s="39" t="e">
        <f>(матрица!P27)/(матрица!$B$27)</f>
        <v>#DIV/0!</v>
      </c>
      <c r="Q10" s="39" t="e">
        <f>(матрица!Q27)/(матрица!$B$27)</f>
        <v>#DIV/0!</v>
      </c>
      <c r="R10" s="39" t="e">
        <f>(матрица!R27)/(матрица!$B$27)</f>
        <v>#DIV/0!</v>
      </c>
      <c r="S10" s="39" t="e">
        <f>(матрица!S27)/(матрица!$B$27)</f>
        <v>#DIV/0!</v>
      </c>
      <c r="T10" s="39" t="e">
        <f>(матрица!T27)/(матрица!$B$27)</f>
        <v>#DIV/0!</v>
      </c>
      <c r="U10" s="39" t="e">
        <f>(матрица!U27)/(матрица!$B$27)</f>
        <v>#DIV/0!</v>
      </c>
      <c r="V10" s="39" t="e">
        <f>(матрица!V27)/(матрица!$B$27)</f>
        <v>#DIV/0!</v>
      </c>
      <c r="W10" s="39" t="e">
        <f>(матрица!W27)/(матрица!$B$27)</f>
        <v>#DIV/0!</v>
      </c>
      <c r="X10" s="39" t="e">
        <f>(матрица!X27)/(матрица!$B$27)</f>
        <v>#DIV/0!</v>
      </c>
      <c r="Y10" s="39" t="e">
        <f>(матрица!Y27)/(матрица!$B$27)</f>
        <v>#DIV/0!</v>
      </c>
      <c r="Z10" s="39" t="e">
        <f>(матрица!Z27)/(матрица!$B$27)</f>
        <v>#DIV/0!</v>
      </c>
      <c r="AA10" s="39" t="e">
        <f>(матрица!AA27)/(матрица!$B$27)</f>
        <v>#DIV/0!</v>
      </c>
      <c r="AB10" s="39" t="e">
        <f>(матрица!AB27)/(матрица!$B$27)</f>
        <v>#DIV/0!</v>
      </c>
      <c r="AC10" s="39" t="e">
        <f>(матрица!AC27)/(матрица!$B$27)</f>
        <v>#DIV/0!</v>
      </c>
      <c r="AD10" s="39" t="e">
        <f>(матрица!AD27)/(матрица!$B$27)</f>
        <v>#DIV/0!</v>
      </c>
      <c r="AE10" s="39" t="e">
        <f>(матрица!AE27)/(матрица!$B$27)</f>
        <v>#DIV/0!</v>
      </c>
      <c r="AF10" s="39" t="e">
        <f>(матрица!AF27)/(матрица!$B$27)</f>
        <v>#DIV/0!</v>
      </c>
      <c r="AG10" s="39" t="e">
        <f>(матрица!AG27)/(матрица!$B$27)</f>
        <v>#DIV/0!</v>
      </c>
      <c r="AH10" s="39" t="e">
        <f>(матрица!AH27)/(матрица!$B$27)</f>
        <v>#DIV/0!</v>
      </c>
      <c r="AI10" s="39" t="e">
        <f>(матрица!AI27)/(матрица!$B$27)</f>
        <v>#DIV/0!</v>
      </c>
      <c r="AJ10" s="39" t="e">
        <f>(матрица!AJ27)/(матрица!$B$27)</f>
        <v>#DIV/0!</v>
      </c>
      <c r="AK10" s="39" t="e">
        <f>(матрица!AK27)/(матрица!$B$27)</f>
        <v>#DIV/0!</v>
      </c>
      <c r="AL10" s="39" t="e">
        <f>(матрица!AL27)/(матрица!$B$27)</f>
        <v>#DIV/0!</v>
      </c>
      <c r="AM10" s="39" t="e">
        <f>(матрица!AM27)/(матрица!$B$27)</f>
        <v>#DIV/0!</v>
      </c>
      <c r="AN10" s="39" t="e">
        <f>(матрица!AN27)/(матрица!$B$27)</f>
        <v>#DIV/0!</v>
      </c>
      <c r="AO10" s="39" t="e">
        <f>(матрица!AO27)/(матрица!$B$27)</f>
        <v>#DIV/0!</v>
      </c>
      <c r="AP10" s="39" t="e">
        <f>(матрица!AP27)/(матрица!$B$27)</f>
        <v>#DIV/0!</v>
      </c>
      <c r="AQ10" s="39" t="e">
        <f>(матрица!AQ27)/(матрица!$B$27)</f>
        <v>#DIV/0!</v>
      </c>
      <c r="AR10" s="39" t="e">
        <f>(матрица!AH27)/(матрица!$B$27)</f>
        <v>#DIV/0!</v>
      </c>
      <c r="AS10" s="39" t="e">
        <f>(матрица!AI27)/(матрица!$B$27)</f>
        <v>#DIV/0!</v>
      </c>
      <c r="AT10" s="39" t="e">
        <f>(матрица!AJ27)/(матрица!$B$27)</f>
        <v>#DIV/0!</v>
      </c>
      <c r="AU10" s="39" t="e">
        <f>(матрица!AK27)/(матрица!$B$27)</f>
        <v>#DIV/0!</v>
      </c>
      <c r="AV10" s="39" t="e">
        <f>(матрица!AL27)/(матрица!$B$27)</f>
        <v>#DIV/0!</v>
      </c>
      <c r="AW10" s="39" t="e">
        <f>(матрица!AM27)/(матрица!$B$27)</f>
        <v>#DIV/0!</v>
      </c>
      <c r="AX10" s="39" t="e">
        <f>(матрица!AN27)/(матрица!$B$27)</f>
        <v>#DIV/0!</v>
      </c>
      <c r="AY10" s="39" t="e">
        <f>(матрица!AO27)/(матрица!$B$27)</f>
        <v>#DIV/0!</v>
      </c>
      <c r="AZ10" s="39" t="e">
        <f>(матрица!AP27)/(матрица!$B$27)</f>
        <v>#DIV/0!</v>
      </c>
      <c r="BA10" s="39" t="e">
        <f>(матрица!AQ27)/(матрица!$B$27)</f>
        <v>#DIV/0!</v>
      </c>
      <c r="BB10" s="45"/>
      <c r="BC10" s="45"/>
      <c r="BD10" s="45"/>
      <c r="BE10" s="11"/>
    </row>
    <row r="11" spans="1:57" ht="21" customHeight="1">
      <c r="A11" s="40" t="s">
        <v>117</v>
      </c>
      <c r="B11" s="41"/>
      <c r="C11" s="41"/>
      <c r="D11" s="84" t="e">
        <f>(матрица!D31)/(матрица!$B$31)</f>
        <v>#DIV/0!</v>
      </c>
      <c r="E11" s="84" t="e">
        <f>(матрица!E31)/(матрица!$B$31)</f>
        <v>#DIV/0!</v>
      </c>
      <c r="F11" s="84" t="e">
        <f>(матрица!F31)/(матрица!$B$31)</f>
        <v>#DIV/0!</v>
      </c>
      <c r="G11" s="84" t="e">
        <f>(матрица!G31)/(матрица!$B$31)</f>
        <v>#DIV/0!</v>
      </c>
      <c r="H11" s="84" t="e">
        <f>(матрица!H31)/(матрица!$B$31)</f>
        <v>#DIV/0!</v>
      </c>
      <c r="I11" s="84" t="e">
        <f>(матрица!I31)/(матрица!$B$31)</f>
        <v>#DIV/0!</v>
      </c>
      <c r="J11" s="84" t="e">
        <f>(матрица!J31)/(матрица!$B$31)</f>
        <v>#DIV/0!</v>
      </c>
      <c r="K11" s="84" t="e">
        <f>(матрица!K31)/(матрица!$B$31)</f>
        <v>#DIV/0!</v>
      </c>
      <c r="L11" s="84" t="e">
        <f>(матрица!L31)/(матрица!$B$31)</f>
        <v>#DIV/0!</v>
      </c>
      <c r="M11" s="84" t="e">
        <f>(матрица!M31)/(матрица!$B$31)</f>
        <v>#DIV/0!</v>
      </c>
      <c r="N11" s="84" t="e">
        <f>(матрица!N31)/(матрица!$B$31)</f>
        <v>#DIV/0!</v>
      </c>
      <c r="O11" s="84" t="e">
        <f>(матрица!O31)/(матрица!$B$31)</f>
        <v>#DIV/0!</v>
      </c>
      <c r="P11" s="84" t="e">
        <f>(матрица!P31)/(матрица!$B$31)</f>
        <v>#DIV/0!</v>
      </c>
      <c r="Q11" s="84" t="e">
        <f>(матрица!Q31)/(матрица!$B$31)</f>
        <v>#DIV/0!</v>
      </c>
      <c r="R11" s="84" t="e">
        <f>(матрица!R31)/(матрица!$B$31)</f>
        <v>#DIV/0!</v>
      </c>
      <c r="S11" s="84" t="e">
        <f>(матрица!S31)/(матрица!$B$31)</f>
        <v>#DIV/0!</v>
      </c>
      <c r="T11" s="84" t="e">
        <f>(матрица!T31)/(матрица!$B$31)</f>
        <v>#DIV/0!</v>
      </c>
      <c r="U11" s="84" t="e">
        <f>(матрица!U31)/(матрица!$B$31)</f>
        <v>#DIV/0!</v>
      </c>
      <c r="V11" s="84" t="e">
        <f>(матрица!V31)/(матрица!$B$31)</f>
        <v>#DIV/0!</v>
      </c>
      <c r="W11" s="84" t="e">
        <f>(матрица!W31)/(матрица!$B$31)</f>
        <v>#DIV/0!</v>
      </c>
      <c r="X11" s="84" t="e">
        <f>(матрица!X31)/(матрица!$B$31)</f>
        <v>#DIV/0!</v>
      </c>
      <c r="Y11" s="84" t="e">
        <f>(матрица!Y31)/(матрица!$B$31)</f>
        <v>#DIV/0!</v>
      </c>
      <c r="Z11" s="84" t="e">
        <f>(матрица!Z31)/(матрица!$B$31)</f>
        <v>#DIV/0!</v>
      </c>
      <c r="AA11" s="84" t="e">
        <f>(матрица!AA31)/(матрица!$B$31)</f>
        <v>#DIV/0!</v>
      </c>
      <c r="AB11" s="84" t="e">
        <f>(матрица!AB31)/(матрица!$B$31)</f>
        <v>#DIV/0!</v>
      </c>
      <c r="AC11" s="84" t="e">
        <f>(матрица!AC31)/(матрица!$B$31)</f>
        <v>#DIV/0!</v>
      </c>
      <c r="AD11" s="84" t="e">
        <f>(матрица!AD31)/(матрица!$B$31)</f>
        <v>#DIV/0!</v>
      </c>
      <c r="AE11" s="84" t="e">
        <f>(матрица!AE31)/(матрица!$B$31)</f>
        <v>#DIV/0!</v>
      </c>
      <c r="AF11" s="84" t="e">
        <f>(матрица!AF31)/(матрица!$B$31)</f>
        <v>#DIV/0!</v>
      </c>
      <c r="AG11" s="84" t="e">
        <f>(матрица!AG31)/(матрица!$B$31)</f>
        <v>#DIV/0!</v>
      </c>
      <c r="AH11" s="84" t="e">
        <f>(матрица!AH31)/(матрица!$B$31)</f>
        <v>#DIV/0!</v>
      </c>
      <c r="AI11" s="84" t="e">
        <f>(матрица!AI31)/(матрица!$B$31)</f>
        <v>#DIV/0!</v>
      </c>
      <c r="AJ11" s="84" t="e">
        <f>(матрица!AJ31)/(матрица!$B$31)</f>
        <v>#DIV/0!</v>
      </c>
      <c r="AK11" s="84" t="e">
        <f>(матрица!AK31)/(матрица!$B$31)</f>
        <v>#DIV/0!</v>
      </c>
      <c r="AL11" s="84" t="e">
        <f>(матрица!AL31)/(матрица!$B$31)</f>
        <v>#DIV/0!</v>
      </c>
      <c r="AM11" s="84" t="e">
        <f>(матрица!AM31)/(матрица!$B$31)</f>
        <v>#DIV/0!</v>
      </c>
      <c r="AN11" s="84" t="e">
        <f>(матрица!AN31)/(матрица!$B$31)</f>
        <v>#DIV/0!</v>
      </c>
      <c r="AO11" s="84" t="e">
        <f>(матрица!AO31)/(матрица!$B$31)</f>
        <v>#DIV/0!</v>
      </c>
      <c r="AP11" s="84" t="e">
        <f>(матрица!AP31)/(матрица!$B$31)</f>
        <v>#DIV/0!</v>
      </c>
      <c r="AQ11" s="84" t="e">
        <f>(матрица!AQ31)/(матрица!$B$31)</f>
        <v>#DIV/0!</v>
      </c>
      <c r="AR11" s="84" t="e">
        <f>(матрица!AH31)/(матрица!$B$31)</f>
        <v>#DIV/0!</v>
      </c>
      <c r="AS11" s="84" t="e">
        <f>(матрица!AI31)/(матрица!$B$31)</f>
        <v>#DIV/0!</v>
      </c>
      <c r="AT11" s="84" t="e">
        <f>(матрица!AJ31)/(матрица!$B$31)</f>
        <v>#DIV/0!</v>
      </c>
      <c r="AU11" s="84" t="e">
        <f>(матрица!AK31)/(матрица!$B$31)</f>
        <v>#DIV/0!</v>
      </c>
      <c r="AV11" s="84" t="e">
        <f>(матрица!AL31)/(матрица!$B$31)</f>
        <v>#DIV/0!</v>
      </c>
      <c r="AW11" s="84" t="e">
        <f>(матрица!AM31)/(матрица!$B$31)</f>
        <v>#DIV/0!</v>
      </c>
      <c r="AX11" s="84" t="e">
        <f>(матрица!AN31)/(матрица!$B$31)</f>
        <v>#DIV/0!</v>
      </c>
      <c r="AY11" s="84" t="e">
        <f>(матрица!AO31)/(матрица!$B$31)</f>
        <v>#DIV/0!</v>
      </c>
      <c r="AZ11" s="84" t="e">
        <f>(матрица!AP31)/(матрица!$B$31)</f>
        <v>#DIV/0!</v>
      </c>
      <c r="BA11" s="84" t="e">
        <f>(матрица!AQ31)/(матрица!$B$31)</f>
        <v>#DIV/0!</v>
      </c>
      <c r="BB11" s="45"/>
      <c r="BC11" s="45"/>
      <c r="BD11" s="45"/>
      <c r="BE11" s="11"/>
    </row>
    <row r="12" spans="1:57" ht="21" customHeight="1">
      <c r="A12" s="82" t="s">
        <v>120</v>
      </c>
      <c r="B12" s="6"/>
      <c r="C12" s="6"/>
      <c r="D12" s="83">
        <f>AVERAGEIF(D8:D11, "&gt;0")</f>
        <v>1</v>
      </c>
      <c r="E12" s="83">
        <f t="shared" ref="E12:BA12" si="0">AVERAGEIF(E8:E11, "&gt;0")</f>
        <v>0.8125</v>
      </c>
      <c r="F12" s="83">
        <f t="shared" si="0"/>
        <v>0.64583333333333326</v>
      </c>
      <c r="G12" s="83">
        <f t="shared" si="0"/>
        <v>0.9375</v>
      </c>
      <c r="H12" s="83">
        <f t="shared" si="0"/>
        <v>0.85416666666666674</v>
      </c>
      <c r="I12" s="83">
        <f t="shared" si="0"/>
        <v>0.58333333333333326</v>
      </c>
      <c r="J12" s="83">
        <f t="shared" si="0"/>
        <v>0.79166666666666674</v>
      </c>
      <c r="K12" s="83">
        <f t="shared" si="0"/>
        <v>1</v>
      </c>
      <c r="L12" s="83">
        <f t="shared" si="0"/>
        <v>0.54166666666666674</v>
      </c>
      <c r="M12" s="83">
        <f t="shared" si="0"/>
        <v>0.79166666666666674</v>
      </c>
      <c r="N12" s="83">
        <f t="shared" si="0"/>
        <v>0.35416666666666663</v>
      </c>
      <c r="O12" s="83">
        <f t="shared" si="0"/>
        <v>0.375</v>
      </c>
      <c r="P12" s="83">
        <f t="shared" si="0"/>
        <v>0.75</v>
      </c>
      <c r="Q12" s="83">
        <f t="shared" si="0"/>
        <v>0.375</v>
      </c>
      <c r="R12" s="83">
        <f t="shared" si="0"/>
        <v>0.52083333333333326</v>
      </c>
      <c r="S12" s="83" t="e">
        <f t="shared" si="0"/>
        <v>#DIV/0!</v>
      </c>
      <c r="T12" s="83" t="e">
        <f t="shared" si="0"/>
        <v>#DIV/0!</v>
      </c>
      <c r="U12" s="83" t="e">
        <f t="shared" si="0"/>
        <v>#DIV/0!</v>
      </c>
      <c r="V12" s="83" t="e">
        <f t="shared" si="0"/>
        <v>#DIV/0!</v>
      </c>
      <c r="W12" s="83" t="e">
        <f t="shared" si="0"/>
        <v>#DIV/0!</v>
      </c>
      <c r="X12" s="83" t="e">
        <f t="shared" si="0"/>
        <v>#DIV/0!</v>
      </c>
      <c r="Y12" s="83" t="e">
        <f t="shared" si="0"/>
        <v>#DIV/0!</v>
      </c>
      <c r="Z12" s="83" t="e">
        <f t="shared" si="0"/>
        <v>#DIV/0!</v>
      </c>
      <c r="AA12" s="83" t="e">
        <f t="shared" si="0"/>
        <v>#DIV/0!</v>
      </c>
      <c r="AB12" s="83" t="e">
        <f t="shared" si="0"/>
        <v>#DIV/0!</v>
      </c>
      <c r="AC12" s="83" t="e">
        <f t="shared" si="0"/>
        <v>#DIV/0!</v>
      </c>
      <c r="AD12" s="83" t="e">
        <f t="shared" si="0"/>
        <v>#DIV/0!</v>
      </c>
      <c r="AE12" s="83" t="e">
        <f t="shared" si="0"/>
        <v>#DIV/0!</v>
      </c>
      <c r="AF12" s="83" t="e">
        <f t="shared" si="0"/>
        <v>#DIV/0!</v>
      </c>
      <c r="AG12" s="83" t="e">
        <f t="shared" si="0"/>
        <v>#DIV/0!</v>
      </c>
      <c r="AH12" s="83">
        <f t="shared" si="0"/>
        <v>0.4375</v>
      </c>
      <c r="AI12" s="83">
        <f t="shared" si="0"/>
        <v>0.16666666666666666</v>
      </c>
      <c r="AJ12" s="83" t="e">
        <f t="shared" si="0"/>
        <v>#DIV/0!</v>
      </c>
      <c r="AK12" s="83" t="e">
        <f t="shared" si="0"/>
        <v>#DIV/0!</v>
      </c>
      <c r="AL12" s="83">
        <f t="shared" si="0"/>
        <v>0.33333333333333331</v>
      </c>
      <c r="AM12" s="83" t="e">
        <f t="shared" si="0"/>
        <v>#DIV/0!</v>
      </c>
      <c r="AN12" s="83" t="e">
        <f t="shared" si="0"/>
        <v>#DIV/0!</v>
      </c>
      <c r="AO12" s="83" t="e">
        <f t="shared" si="0"/>
        <v>#DIV/0!</v>
      </c>
      <c r="AP12" s="83" t="e">
        <f t="shared" si="0"/>
        <v>#DIV/0!</v>
      </c>
      <c r="AQ12" s="83" t="e">
        <f t="shared" si="0"/>
        <v>#DIV/0!</v>
      </c>
      <c r="AR12" s="83">
        <f t="shared" si="0"/>
        <v>0.4375</v>
      </c>
      <c r="AS12" s="83">
        <f t="shared" si="0"/>
        <v>0.16666666666666666</v>
      </c>
      <c r="AT12" s="83" t="e">
        <f t="shared" si="0"/>
        <v>#DIV/0!</v>
      </c>
      <c r="AU12" s="83" t="e">
        <f t="shared" si="0"/>
        <v>#DIV/0!</v>
      </c>
      <c r="AV12" s="83">
        <f t="shared" si="0"/>
        <v>0.33333333333333331</v>
      </c>
      <c r="AW12" s="83" t="e">
        <f t="shared" si="0"/>
        <v>#DIV/0!</v>
      </c>
      <c r="AX12" s="83" t="e">
        <f t="shared" si="0"/>
        <v>#DIV/0!</v>
      </c>
      <c r="AY12" s="83" t="e">
        <f t="shared" si="0"/>
        <v>#DIV/0!</v>
      </c>
      <c r="AZ12" s="83" t="e">
        <f t="shared" si="0"/>
        <v>#DIV/0!</v>
      </c>
      <c r="BA12" s="83" t="e">
        <f t="shared" si="0"/>
        <v>#DIV/0!</v>
      </c>
      <c r="BB12" s="45"/>
      <c r="BC12" s="45"/>
      <c r="BD12" s="45"/>
      <c r="BE12" s="11"/>
    </row>
    <row r="13" spans="1:57" ht="186" customHeight="1">
      <c r="A13" s="46"/>
      <c r="B13" s="46"/>
      <c r="C13" s="46"/>
      <c r="D13" s="79" t="s">
        <v>161</v>
      </c>
      <c r="E13" s="79" t="s">
        <v>162</v>
      </c>
      <c r="F13" s="79" t="s">
        <v>162</v>
      </c>
      <c r="G13" s="79" t="s">
        <v>163</v>
      </c>
      <c r="H13" s="79" t="s">
        <v>164</v>
      </c>
      <c r="I13" s="80" t="s">
        <v>163</v>
      </c>
      <c r="J13" s="80" t="s">
        <v>164</v>
      </c>
      <c r="K13" s="79" t="s">
        <v>163</v>
      </c>
      <c r="L13" s="79" t="s">
        <v>163</v>
      </c>
      <c r="M13" s="79" t="s">
        <v>162</v>
      </c>
      <c r="N13" s="79" t="s">
        <v>165</v>
      </c>
      <c r="O13" s="79" t="s">
        <v>165</v>
      </c>
      <c r="P13" s="79" t="s">
        <v>166</v>
      </c>
      <c r="Q13" s="79" t="s">
        <v>165</v>
      </c>
      <c r="R13" s="79" t="s">
        <v>163</v>
      </c>
      <c r="S13" s="79"/>
      <c r="T13" s="79"/>
      <c r="U13" s="79"/>
      <c r="V13" s="79"/>
      <c r="W13" s="79"/>
      <c r="X13" s="79"/>
      <c r="Y13" s="79"/>
      <c r="Z13" s="81"/>
      <c r="AA13" s="81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 t="s">
        <v>163</v>
      </c>
      <c r="AS13" s="79" t="s">
        <v>164</v>
      </c>
      <c r="AT13" s="79" t="s">
        <v>165</v>
      </c>
      <c r="AU13" s="79" t="s">
        <v>164</v>
      </c>
      <c r="AV13" s="79" t="s">
        <v>165</v>
      </c>
      <c r="AW13" s="79"/>
      <c r="AX13" s="79"/>
      <c r="AY13" s="79"/>
      <c r="AZ13" s="79"/>
      <c r="BA13" s="79"/>
      <c r="BC13" s="4"/>
    </row>
    <row r="21" spans="55:55">
      <c r="BC21" s="4"/>
    </row>
    <row r="22" spans="55:55">
      <c r="BC22" s="4"/>
    </row>
    <row r="23" spans="55:55">
      <c r="BC23" s="4"/>
    </row>
    <row r="24" spans="55:55">
      <c r="BC24" s="4"/>
    </row>
    <row r="25" spans="55:55">
      <c r="BC25" s="4"/>
    </row>
    <row r="26" spans="55:55">
      <c r="BC26" s="4"/>
    </row>
    <row r="27" spans="55:55">
      <c r="BC27" s="4"/>
    </row>
    <row r="28" spans="55:55">
      <c r="BC28" s="4"/>
    </row>
    <row r="29" spans="55:55">
      <c r="BC29" s="4"/>
    </row>
    <row r="30" spans="55:55">
      <c r="BC30" s="4"/>
    </row>
    <row r="31" spans="55:55">
      <c r="BC31" s="4"/>
    </row>
    <row r="32" spans="55:55">
      <c r="BC32" s="4"/>
    </row>
    <row r="33" spans="55:55">
      <c r="BC33" s="4"/>
    </row>
    <row r="34" spans="55:55">
      <c r="BC34" s="4"/>
    </row>
    <row r="35" spans="55:55">
      <c r="BC35" s="4"/>
    </row>
    <row r="36" spans="55:55">
      <c r="BC36" s="4"/>
    </row>
    <row r="37" spans="55:55">
      <c r="BC37" s="4"/>
    </row>
    <row r="38" spans="55:55">
      <c r="BC38" s="4"/>
    </row>
    <row r="39" spans="55:55">
      <c r="BC39" s="4"/>
    </row>
    <row r="40" spans="55:55">
      <c r="BC40" s="4"/>
    </row>
    <row r="41" spans="55:55">
      <c r="BC41" s="4"/>
    </row>
    <row r="42" spans="55:55">
      <c r="BC42" s="4"/>
    </row>
    <row r="43" spans="55:55">
      <c r="BC43" s="4"/>
    </row>
    <row r="44" spans="55:55">
      <c r="BC44" s="4"/>
    </row>
    <row r="45" spans="55:55">
      <c r="BC45" s="4"/>
    </row>
    <row r="46" spans="55:55">
      <c r="BC46" s="4"/>
    </row>
    <row r="47" spans="55:55">
      <c r="BC47" s="4"/>
    </row>
    <row r="48" spans="55:55">
      <c r="BC48" s="4"/>
    </row>
    <row r="49" spans="55:55">
      <c r="BC49" s="4"/>
    </row>
    <row r="50" spans="55:55">
      <c r="BC50" s="4"/>
    </row>
    <row r="51" spans="55:55">
      <c r="BC51" s="4"/>
    </row>
    <row r="52" spans="55:55">
      <c r="BC52" s="4"/>
    </row>
    <row r="53" spans="55:55">
      <c r="BC53" s="4"/>
    </row>
    <row r="54" spans="55:55">
      <c r="BC54" s="4"/>
    </row>
    <row r="55" spans="55:55">
      <c r="BC55" s="4"/>
    </row>
    <row r="56" spans="55:55">
      <c r="BC56" s="4"/>
    </row>
    <row r="57" spans="55:55">
      <c r="BC57" s="4"/>
    </row>
    <row r="58" spans="55:55">
      <c r="BC58" s="4"/>
    </row>
    <row r="59" spans="55:55">
      <c r="BC59" s="4"/>
    </row>
    <row r="60" spans="55:55">
      <c r="BC60" s="4"/>
    </row>
    <row r="61" spans="55:55">
      <c r="BC61" s="4"/>
    </row>
    <row r="62" spans="55:55">
      <c r="BC62" s="4"/>
    </row>
    <row r="63" spans="55:55">
      <c r="BC63" s="4"/>
    </row>
    <row r="64" spans="55:55">
      <c r="BC64" s="4"/>
    </row>
    <row r="65" spans="55:55">
      <c r="BC65" s="4"/>
    </row>
    <row r="66" spans="55:55">
      <c r="BC66" s="4"/>
    </row>
    <row r="67" spans="55:55">
      <c r="BC67" s="4"/>
    </row>
    <row r="68" spans="55:55">
      <c r="BC68" s="4"/>
    </row>
    <row r="69" spans="55:55">
      <c r="BC69" s="4"/>
    </row>
    <row r="70" spans="55:55">
      <c r="BC70" s="4"/>
    </row>
    <row r="71" spans="55:55">
      <c r="BC71" s="4"/>
    </row>
    <row r="72" spans="55:55">
      <c r="BC72" s="4"/>
    </row>
    <row r="73" spans="55:55">
      <c r="BC73" s="4"/>
    </row>
    <row r="74" spans="55:55">
      <c r="BC74" s="4"/>
    </row>
    <row r="75" spans="55:55">
      <c r="BC75" s="4"/>
    </row>
    <row r="76" spans="55:55">
      <c r="BC76" s="4"/>
    </row>
    <row r="77" spans="55:55">
      <c r="BC77" s="4"/>
    </row>
    <row r="78" spans="55:55">
      <c r="BC78" s="4"/>
    </row>
    <row r="79" spans="55:55">
      <c r="BC79" s="4"/>
    </row>
    <row r="80" spans="55:55">
      <c r="BC80" s="4"/>
    </row>
    <row r="81" spans="55:55">
      <c r="BC81" s="4"/>
    </row>
    <row r="82" spans="55:55">
      <c r="BC82" s="4"/>
    </row>
    <row r="83" spans="55:55">
      <c r="BC83" s="4"/>
    </row>
    <row r="84" spans="55:55">
      <c r="BC84" s="4"/>
    </row>
    <row r="85" spans="55:55">
      <c r="BC85" s="4"/>
    </row>
    <row r="86" spans="55:55">
      <c r="BC86" s="4"/>
    </row>
    <row r="87" spans="55:55">
      <c r="BC87" s="4"/>
    </row>
    <row r="88" spans="55:55">
      <c r="BC88" s="4"/>
    </row>
    <row r="89" spans="55:55">
      <c r="BC89" s="4"/>
    </row>
    <row r="90" spans="55:55">
      <c r="BC90" s="4"/>
    </row>
    <row r="91" spans="55:55">
      <c r="BC91" s="4"/>
    </row>
    <row r="92" spans="55:55">
      <c r="BC92" s="4"/>
    </row>
    <row r="93" spans="55:55">
      <c r="BC93" s="4"/>
    </row>
    <row r="94" spans="55:55">
      <c r="BC94" s="4"/>
    </row>
    <row r="95" spans="55:55">
      <c r="BC95" s="4"/>
    </row>
    <row r="96" spans="55:55">
      <c r="BC96" s="4"/>
    </row>
    <row r="97" spans="55:55">
      <c r="BC97" s="4"/>
    </row>
    <row r="98" spans="55:55">
      <c r="BC98" s="4"/>
    </row>
    <row r="99" spans="55:55">
      <c r="BC99" s="4"/>
    </row>
    <row r="100" spans="55:55">
      <c r="BC100" s="4"/>
    </row>
    <row r="101" spans="55:55">
      <c r="BC101" s="4"/>
    </row>
    <row r="102" spans="55:55">
      <c r="BC102" s="4"/>
    </row>
    <row r="103" spans="55:55">
      <c r="BC103" s="4"/>
    </row>
    <row r="104" spans="55:55">
      <c r="BC104" s="4"/>
    </row>
    <row r="105" spans="55:55">
      <c r="BC105" s="4"/>
    </row>
    <row r="106" spans="55:55">
      <c r="BC106" s="4"/>
    </row>
    <row r="107" spans="55:55">
      <c r="BC107" s="4"/>
    </row>
    <row r="108" spans="55:55">
      <c r="BC108" s="4"/>
    </row>
    <row r="109" spans="55:55">
      <c r="BC109" s="4"/>
    </row>
    <row r="110" spans="55:55">
      <c r="BC110" s="4"/>
    </row>
    <row r="111" spans="55:55">
      <c r="BC111" s="4"/>
    </row>
    <row r="112" spans="55:55">
      <c r="BC112" s="4"/>
    </row>
    <row r="113" spans="55:55">
      <c r="BC113" s="4"/>
    </row>
    <row r="114" spans="55:55">
      <c r="BC114" s="4"/>
    </row>
    <row r="115" spans="55:55">
      <c r="BC115" s="4"/>
    </row>
    <row r="116" spans="55:55">
      <c r="BC116" s="4"/>
    </row>
    <row r="117" spans="55:55">
      <c r="BC117" s="4"/>
    </row>
    <row r="118" spans="55:55">
      <c r="BC118" s="4"/>
    </row>
    <row r="119" spans="55:55">
      <c r="BC119" s="4"/>
    </row>
    <row r="120" spans="55:55">
      <c r="BC120" s="4"/>
    </row>
    <row r="121" spans="55:55">
      <c r="BC121" s="4"/>
    </row>
    <row r="122" spans="55:55">
      <c r="BC122" s="4"/>
    </row>
    <row r="123" spans="55:55">
      <c r="BC123" s="4"/>
    </row>
    <row r="124" spans="55:55">
      <c r="BC124" s="4"/>
    </row>
    <row r="125" spans="55:55">
      <c r="BC125" s="4"/>
    </row>
    <row r="126" spans="55:55">
      <c r="BC126" s="4"/>
    </row>
    <row r="127" spans="55:55">
      <c r="BC127" s="4"/>
    </row>
    <row r="128" spans="55:55">
      <c r="BC128" s="4"/>
    </row>
    <row r="129" spans="55:55">
      <c r="BC129" s="4"/>
    </row>
    <row r="130" spans="55:55">
      <c r="BC130" s="4"/>
    </row>
    <row r="131" spans="55:55">
      <c r="BC131" s="4"/>
    </row>
    <row r="132" spans="55:55">
      <c r="BC132" s="4"/>
    </row>
    <row r="133" spans="55:55">
      <c r="BC133" s="4"/>
    </row>
    <row r="134" spans="55:55">
      <c r="BC134" s="4"/>
    </row>
    <row r="135" spans="55:55">
      <c r="BC135" s="4"/>
    </row>
    <row r="136" spans="55:55">
      <c r="BC136" s="4"/>
    </row>
    <row r="137" spans="55:55">
      <c r="BC137" s="4"/>
    </row>
    <row r="138" spans="55:55">
      <c r="BC138" s="4"/>
    </row>
    <row r="139" spans="55:55">
      <c r="BC139" s="4"/>
    </row>
    <row r="140" spans="55:55">
      <c r="BC140" s="4"/>
    </row>
    <row r="141" spans="55:55">
      <c r="BC141" s="4"/>
    </row>
    <row r="142" spans="55:55">
      <c r="BC142" s="4"/>
    </row>
    <row r="143" spans="55:55">
      <c r="BC143" s="4"/>
    </row>
    <row r="144" spans="55:55">
      <c r="BC144" s="4"/>
    </row>
    <row r="145" spans="55:55">
      <c r="BC145" s="4"/>
    </row>
    <row r="146" spans="55:55">
      <c r="BC146" s="4"/>
    </row>
    <row r="147" spans="55:55">
      <c r="BC147" s="4"/>
    </row>
    <row r="148" spans="55:55">
      <c r="BC148" s="4"/>
    </row>
    <row r="149" spans="55:55">
      <c r="BC149" s="4"/>
    </row>
    <row r="150" spans="55:55">
      <c r="BC150" s="4"/>
    </row>
    <row r="151" spans="55:55">
      <c r="BC151" s="4"/>
    </row>
    <row r="152" spans="55:55">
      <c r="BC152" s="4"/>
    </row>
    <row r="153" spans="55:55">
      <c r="BC153" s="4"/>
    </row>
    <row r="154" spans="55:55">
      <c r="BC154" s="4"/>
    </row>
    <row r="155" spans="55:55">
      <c r="BC155" s="4"/>
    </row>
    <row r="156" spans="55:55">
      <c r="BC156" s="4"/>
    </row>
    <row r="157" spans="55:55">
      <c r="BC157" s="4"/>
    </row>
    <row r="158" spans="55:55">
      <c r="BC158" s="4"/>
    </row>
    <row r="159" spans="55:55">
      <c r="BC159" s="4"/>
    </row>
    <row r="160" spans="55:55">
      <c r="BC160" s="4"/>
    </row>
    <row r="161" spans="55:55">
      <c r="BC161" s="4"/>
    </row>
    <row r="162" spans="55:55">
      <c r="BC162" s="4"/>
    </row>
    <row r="163" spans="55:55">
      <c r="BC163" s="4"/>
    </row>
    <row r="164" spans="55:55">
      <c r="BC164" s="4"/>
    </row>
    <row r="165" spans="55:55">
      <c r="BC165" s="4"/>
    </row>
    <row r="166" spans="55:55">
      <c r="BC166" s="4"/>
    </row>
    <row r="167" spans="55:55">
      <c r="BC167" s="4"/>
    </row>
    <row r="168" spans="55:55">
      <c r="BC168" s="4"/>
    </row>
    <row r="169" spans="55:55">
      <c r="BC169" s="4"/>
    </row>
    <row r="170" spans="55:55">
      <c r="BC170" s="4"/>
    </row>
    <row r="171" spans="55:55">
      <c r="BC171" s="4"/>
    </row>
    <row r="172" spans="55:55">
      <c r="BC172" s="4"/>
    </row>
    <row r="173" spans="55:55">
      <c r="BC173" s="4"/>
    </row>
    <row r="174" spans="55:55">
      <c r="BC174" s="4"/>
    </row>
    <row r="175" spans="55:55">
      <c r="BC175" s="4"/>
    </row>
    <row r="176" spans="55:55">
      <c r="BC176" s="4"/>
    </row>
    <row r="177" spans="55:55">
      <c r="BC177" s="4"/>
    </row>
    <row r="178" spans="55:55">
      <c r="BC178" s="4"/>
    </row>
    <row r="179" spans="55:55">
      <c r="BC179" s="4"/>
    </row>
    <row r="180" spans="55:55">
      <c r="BC180" s="4"/>
    </row>
    <row r="181" spans="55:55">
      <c r="BC181" s="4"/>
    </row>
    <row r="182" spans="55:55">
      <c r="BC182" s="4"/>
    </row>
    <row r="183" spans="55:55">
      <c r="BC183" s="4"/>
    </row>
    <row r="184" spans="55:55">
      <c r="BC184" s="4"/>
    </row>
    <row r="185" spans="55:55">
      <c r="BC185" s="4"/>
    </row>
    <row r="186" spans="55:55">
      <c r="BC186" s="4"/>
    </row>
    <row r="187" spans="55:55">
      <c r="BC187" s="4"/>
    </row>
    <row r="188" spans="55:55">
      <c r="BC188" s="4"/>
    </row>
    <row r="189" spans="55:55">
      <c r="BC189" s="4"/>
    </row>
    <row r="190" spans="55:55">
      <c r="BC190" s="4"/>
    </row>
    <row r="191" spans="55:55">
      <c r="BC191" s="4"/>
    </row>
    <row r="192" spans="55:55">
      <c r="BC192" s="4"/>
    </row>
    <row r="193" spans="55:55">
      <c r="BC193" s="4"/>
    </row>
    <row r="194" spans="55:55">
      <c r="BC194" s="4"/>
    </row>
    <row r="195" spans="55:55">
      <c r="BC195" s="4"/>
    </row>
    <row r="196" spans="55:55">
      <c r="BC196" s="4"/>
    </row>
    <row r="197" spans="55:55">
      <c r="BC197" s="4"/>
    </row>
    <row r="198" spans="55:55">
      <c r="BC198" s="4"/>
    </row>
    <row r="199" spans="55:55">
      <c r="BC199" s="4"/>
    </row>
    <row r="200" spans="55:55">
      <c r="BC200" s="4"/>
    </row>
    <row r="201" spans="55:55">
      <c r="BC201" s="4"/>
    </row>
    <row r="202" spans="55:55">
      <c r="BC202" s="4"/>
    </row>
    <row r="203" spans="55:55">
      <c r="BC203" s="4"/>
    </row>
    <row r="204" spans="55:55">
      <c r="BC204" s="4"/>
    </row>
    <row r="205" spans="55:55">
      <c r="BC205" s="4"/>
    </row>
    <row r="206" spans="55:55">
      <c r="BC206" s="4"/>
    </row>
    <row r="207" spans="55:55">
      <c r="BC207" s="4"/>
    </row>
    <row r="208" spans="55:55">
      <c r="BC208" s="4"/>
    </row>
    <row r="209" spans="55:55">
      <c r="BC209" s="4"/>
    </row>
    <row r="210" spans="55:55">
      <c r="BC210" s="4"/>
    </row>
    <row r="211" spans="55:55">
      <c r="BC211" s="4"/>
    </row>
    <row r="212" spans="55:55">
      <c r="BC212" s="4"/>
    </row>
    <row r="213" spans="55:55">
      <c r="BC213" s="4"/>
    </row>
    <row r="214" spans="55:55">
      <c r="BC214" s="4"/>
    </row>
    <row r="215" spans="55:55">
      <c r="BC215" s="4"/>
    </row>
    <row r="216" spans="55:55">
      <c r="BC216" s="4"/>
    </row>
    <row r="217" spans="55:55">
      <c r="BC217" s="4"/>
    </row>
    <row r="218" spans="55:55">
      <c r="BC218" s="4"/>
    </row>
    <row r="219" spans="55:55">
      <c r="BC219" s="4"/>
    </row>
    <row r="220" spans="55:55">
      <c r="BC220" s="4"/>
    </row>
    <row r="221" spans="55:55">
      <c r="BC221" s="4"/>
    </row>
    <row r="222" spans="55:55">
      <c r="BC222" s="4"/>
    </row>
    <row r="223" spans="55:55">
      <c r="BC223" s="4"/>
    </row>
    <row r="224" spans="55:55">
      <c r="BC224" s="4"/>
    </row>
    <row r="225" spans="55:55">
      <c r="BC225" s="4"/>
    </row>
    <row r="226" spans="55:55">
      <c r="BC226" s="4"/>
    </row>
    <row r="227" spans="55:55">
      <c r="BC227" s="4"/>
    </row>
    <row r="228" spans="55:55">
      <c r="BC228" s="4"/>
    </row>
    <row r="229" spans="55:55">
      <c r="BC229" s="4"/>
    </row>
    <row r="230" spans="55:55">
      <c r="BC230" s="4"/>
    </row>
    <row r="231" spans="55:55">
      <c r="BC231" s="4"/>
    </row>
    <row r="232" spans="55:55">
      <c r="BC232" s="4"/>
    </row>
    <row r="233" spans="55:55">
      <c r="BC233" s="4"/>
    </row>
    <row r="234" spans="55:55">
      <c r="BC234" s="4"/>
    </row>
    <row r="235" spans="55:55">
      <c r="BC235" s="4"/>
    </row>
    <row r="236" spans="55:55">
      <c r="BC236" s="4"/>
    </row>
    <row r="237" spans="55:55">
      <c r="BC237" s="4"/>
    </row>
    <row r="238" spans="55:55">
      <c r="BC238" s="4"/>
    </row>
    <row r="239" spans="55:55">
      <c r="BC239" s="4"/>
    </row>
    <row r="240" spans="55:55">
      <c r="BC240" s="4"/>
    </row>
    <row r="241" spans="55:55">
      <c r="BC241" s="4"/>
    </row>
    <row r="242" spans="55:55">
      <c r="BC242" s="4"/>
    </row>
    <row r="243" spans="55:55">
      <c r="BC243" s="4"/>
    </row>
    <row r="244" spans="55:55">
      <c r="BC244" s="4"/>
    </row>
    <row r="245" spans="55:55">
      <c r="BC245" s="4"/>
    </row>
    <row r="246" spans="55:55">
      <c r="BC246" s="4"/>
    </row>
    <row r="247" spans="55:55">
      <c r="BC247" s="4"/>
    </row>
    <row r="248" spans="55:55">
      <c r="BC248" s="4"/>
    </row>
    <row r="249" spans="55:55">
      <c r="BC249" s="4"/>
    </row>
    <row r="250" spans="55:55">
      <c r="BC250" s="4"/>
    </row>
    <row r="251" spans="55:55">
      <c r="BC251" s="4"/>
    </row>
    <row r="252" spans="55:55">
      <c r="BC252" s="4"/>
    </row>
    <row r="253" spans="55:55">
      <c r="BC253" s="4"/>
    </row>
    <row r="254" spans="55:55">
      <c r="BC254" s="4"/>
    </row>
    <row r="255" spans="55:55">
      <c r="BC255" s="4"/>
    </row>
    <row r="256" spans="55:55">
      <c r="BC256" s="4"/>
    </row>
    <row r="257" spans="55:55">
      <c r="BC257" s="4"/>
    </row>
    <row r="258" spans="55:55">
      <c r="BC258" s="4"/>
    </row>
    <row r="259" spans="55:55">
      <c r="BC259" s="4"/>
    </row>
    <row r="260" spans="55:55">
      <c r="BC260" s="4"/>
    </row>
    <row r="261" spans="55:55">
      <c r="BC261" s="4"/>
    </row>
    <row r="262" spans="55:55">
      <c r="BC262" s="4"/>
    </row>
    <row r="263" spans="55:55">
      <c r="BC263" s="4"/>
    </row>
    <row r="264" spans="55:55">
      <c r="BC264" s="4"/>
    </row>
    <row r="265" spans="55:55">
      <c r="BC265" s="4"/>
    </row>
    <row r="266" spans="55:55">
      <c r="BC266" s="4"/>
    </row>
    <row r="267" spans="55:55">
      <c r="BC267" s="4"/>
    </row>
    <row r="268" spans="55:55">
      <c r="BC268" s="4"/>
    </row>
    <row r="269" spans="55:55">
      <c r="BC269" s="4"/>
    </row>
    <row r="270" spans="55:55">
      <c r="BC270" s="4"/>
    </row>
    <row r="271" spans="55:55">
      <c r="BC271" s="4"/>
    </row>
    <row r="272" spans="55:55">
      <c r="BC272" s="4"/>
    </row>
    <row r="273" spans="55:55">
      <c r="BC273" s="4"/>
    </row>
    <row r="274" spans="55:55">
      <c r="BC274" s="4"/>
    </row>
    <row r="275" spans="55:55">
      <c r="BC275" s="4"/>
    </row>
    <row r="276" spans="55:55">
      <c r="BC276" s="4"/>
    </row>
    <row r="277" spans="55:55">
      <c r="BC277" s="4"/>
    </row>
    <row r="278" spans="55:55">
      <c r="BC278" s="4"/>
    </row>
    <row r="279" spans="55:55">
      <c r="BC279" s="4"/>
    </row>
    <row r="280" spans="55:55">
      <c r="BC280" s="4"/>
    </row>
    <row r="281" spans="55:55">
      <c r="BC281" s="4"/>
    </row>
    <row r="282" spans="55:55">
      <c r="BC282" s="4"/>
    </row>
    <row r="283" spans="55:55">
      <c r="BC283" s="4"/>
    </row>
    <row r="284" spans="55:55">
      <c r="BC284" s="4"/>
    </row>
    <row r="285" spans="55:55">
      <c r="BC285" s="4"/>
    </row>
    <row r="286" spans="55:55">
      <c r="BC286" s="4"/>
    </row>
    <row r="287" spans="55:55">
      <c r="BC287" s="4"/>
    </row>
    <row r="288" spans="55:55">
      <c r="BC288" s="4"/>
    </row>
    <row r="289" spans="55:55">
      <c r="BC289" s="4"/>
    </row>
    <row r="290" spans="55:55">
      <c r="BC290" s="4"/>
    </row>
    <row r="291" spans="55:55">
      <c r="BC291" s="4"/>
    </row>
    <row r="292" spans="55:55">
      <c r="BC292" s="4"/>
    </row>
    <row r="293" spans="55:55">
      <c r="BC293" s="4"/>
    </row>
  </sheetData>
  <mergeCells count="6">
    <mergeCell ref="L2:M2"/>
    <mergeCell ref="BB5:BD5"/>
    <mergeCell ref="D6:T6"/>
    <mergeCell ref="AR6:AT6"/>
    <mergeCell ref="O2:P2"/>
    <mergeCell ref="Q2:S2"/>
  </mergeCells>
  <phoneticPr fontId="8" type="noConversion"/>
  <pageMargins left="0.39370078740157483" right="0.39370078740157483" top="0.59055118110236227" bottom="0.59055118110236227" header="0.51181102362204722" footer="0.51181102362204722"/>
  <pageSetup paperSize="9" scale="5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5"/>
  <sheetViews>
    <sheetView zoomScale="115" zoomScaleNormal="115" workbookViewId="0"/>
  </sheetViews>
  <sheetFormatPr defaultRowHeight="12.75"/>
  <sheetData>
    <row r="1" spans="1:19" s="3" customFormat="1" ht="23.25">
      <c r="B1" s="2"/>
      <c r="C1" s="2"/>
      <c r="D1" s="158" t="s">
        <v>0</v>
      </c>
      <c r="E1" s="2"/>
      <c r="F1" s="2"/>
      <c r="G1" s="2"/>
      <c r="I1" s="2"/>
      <c r="M1" s="59"/>
      <c r="N1" s="154"/>
    </row>
    <row r="2" spans="1:19" s="9" customFormat="1" ht="32.25" customHeight="1">
      <c r="A2" s="43" t="s">
        <v>18</v>
      </c>
      <c r="B2" s="228" t="str">
        <f>матрица!L3</f>
        <v>муниципальное бюджетное общеобразовательное учреждение - средняя общеобразовательная школа № 2 города Искитима Новосибирской области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9" s="9" customFormat="1">
      <c r="A3" s="229" t="s">
        <v>45</v>
      </c>
      <c r="B3" s="229"/>
      <c r="C3" s="230">
        <f>матрица!F2</f>
        <v>933</v>
      </c>
      <c r="D3" s="230"/>
      <c r="E3" s="161"/>
      <c r="F3" s="229" t="s">
        <v>46</v>
      </c>
      <c r="G3" s="229"/>
      <c r="H3" s="230">
        <f>матрица!N2</f>
        <v>933002</v>
      </c>
      <c r="I3" s="230"/>
      <c r="J3" s="161"/>
      <c r="K3" s="229" t="s">
        <v>44</v>
      </c>
      <c r="L3" s="229"/>
      <c r="M3" s="230" t="str">
        <f>матрица!T2</f>
        <v>г. Искитим</v>
      </c>
      <c r="N3" s="230"/>
      <c r="P3" s="156"/>
      <c r="R3" s="155"/>
      <c r="S3" s="155"/>
    </row>
    <row r="4" spans="1:19" s="11" customFormat="1" ht="13.5" customHeight="1">
      <c r="A4" s="229" t="s">
        <v>16</v>
      </c>
      <c r="B4" s="229"/>
      <c r="C4" s="230" t="str">
        <f>матрица!C3</f>
        <v>Математика</v>
      </c>
      <c r="D4" s="230"/>
      <c r="E4" s="162"/>
      <c r="F4" s="229" t="s">
        <v>17</v>
      </c>
      <c r="G4" s="229"/>
      <c r="H4" s="230" t="str">
        <f>матрица!H3</f>
        <v xml:space="preserve">07Б </v>
      </c>
      <c r="I4" s="230"/>
      <c r="J4" s="162"/>
      <c r="K4" s="162"/>
      <c r="L4" s="162"/>
      <c r="M4" s="162"/>
      <c r="N4" s="162"/>
      <c r="O4" s="10"/>
    </row>
    <row r="5" spans="1:19" s="157" customFormat="1"/>
    <row r="7" spans="1:19" ht="15.75">
      <c r="A7" s="94" t="s">
        <v>121</v>
      </c>
    </row>
    <row r="9" spans="1:19">
      <c r="A9" t="s">
        <v>124</v>
      </c>
    </row>
    <row r="10" spans="1:19">
      <c r="A10" t="s">
        <v>123</v>
      </c>
    </row>
    <row r="12" spans="1:19" ht="15.75">
      <c r="A12" s="95" t="s">
        <v>122</v>
      </c>
      <c r="H12" s="96" t="s">
        <v>127</v>
      </c>
      <c r="I12" s="96" t="s">
        <v>128</v>
      </c>
    </row>
    <row r="14" spans="1:19">
      <c r="A14" t="s">
        <v>125</v>
      </c>
      <c r="H14" s="160"/>
      <c r="I14" s="160"/>
    </row>
    <row r="15" spans="1:19">
      <c r="A15" t="s">
        <v>126</v>
      </c>
      <c r="H15" s="160">
        <f>COUNTIF(матрица!AV7:AV30,"&gt;=70")/SUM(матрица!$B$15,матрица!$B$23,матрица!$B$27,матрица!$B$31)*100</f>
        <v>0</v>
      </c>
      <c r="I15" s="160">
        <f>COUNTIF(матрица!AW7:AW30,"&gt;=70")/SUM(матрица!$B$15,матрица!$B$23,матрица!$B$27,матрица!$B$31)*100</f>
        <v>0</v>
      </c>
    </row>
  </sheetData>
  <mergeCells count="11">
    <mergeCell ref="B2:N2"/>
    <mergeCell ref="A3:B3"/>
    <mergeCell ref="H3:I3"/>
    <mergeCell ref="H4:I4"/>
    <mergeCell ref="K3:L3"/>
    <mergeCell ref="M3:N3"/>
    <mergeCell ref="A4:B4"/>
    <mergeCell ref="C3:D3"/>
    <mergeCell ref="C4:D4"/>
    <mergeCell ref="F3:G3"/>
    <mergeCell ref="F4:G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sqref="A1:B1"/>
    </sheetView>
  </sheetViews>
  <sheetFormatPr defaultRowHeight="12.75"/>
  <cols>
    <col min="1" max="1" width="5.5703125" customWidth="1"/>
    <col min="2" max="2" width="89.140625" customWidth="1"/>
  </cols>
  <sheetData>
    <row r="1" spans="1:2" ht="18">
      <c r="A1" s="231" t="s">
        <v>129</v>
      </c>
      <c r="B1" s="232"/>
    </row>
    <row r="2" spans="1:2">
      <c r="A2" s="97" t="s">
        <v>131</v>
      </c>
      <c r="B2" s="98" t="s">
        <v>130</v>
      </c>
    </row>
    <row r="3" spans="1:2" ht="38.25">
      <c r="A3" s="97">
        <v>1</v>
      </c>
      <c r="B3" s="98" t="s">
        <v>167</v>
      </c>
    </row>
    <row r="4" spans="1:2" ht="76.5">
      <c r="A4" s="97">
        <v>2</v>
      </c>
      <c r="B4" s="98" t="s">
        <v>168</v>
      </c>
    </row>
    <row r="5" spans="1:2" ht="51">
      <c r="A5" s="97">
        <v>3</v>
      </c>
      <c r="B5" s="98" t="s">
        <v>169</v>
      </c>
    </row>
    <row r="6" spans="1:2" ht="38.25">
      <c r="A6" s="97">
        <v>5</v>
      </c>
      <c r="B6" s="98" t="s">
        <v>170</v>
      </c>
    </row>
    <row r="7" spans="1:2" ht="38.25">
      <c r="A7" s="97">
        <v>7</v>
      </c>
      <c r="B7" s="98" t="s">
        <v>171</v>
      </c>
    </row>
    <row r="8" spans="1:2" ht="51">
      <c r="A8" s="97">
        <v>8</v>
      </c>
      <c r="B8" s="98" t="s">
        <v>172</v>
      </c>
    </row>
    <row r="9" spans="1:2" ht="38.25">
      <c r="A9" s="97">
        <v>9</v>
      </c>
      <c r="B9" s="98" t="s">
        <v>173</v>
      </c>
    </row>
    <row r="10" spans="1:2" ht="25.5">
      <c r="A10" s="97">
        <v>10</v>
      </c>
      <c r="B10" s="98" t="s">
        <v>174</v>
      </c>
    </row>
    <row r="11" spans="1:2" ht="51">
      <c r="A11" s="97">
        <v>11</v>
      </c>
      <c r="B11" s="98" t="s">
        <v>169</v>
      </c>
    </row>
    <row r="12" spans="1:2" ht="38.25">
      <c r="A12" s="97">
        <v>12</v>
      </c>
      <c r="B12" s="98" t="s">
        <v>175</v>
      </c>
    </row>
    <row r="13" spans="1:2" ht="51">
      <c r="A13" s="97">
        <v>13</v>
      </c>
      <c r="B13" s="98" t="s">
        <v>176</v>
      </c>
    </row>
    <row r="14" spans="1:2" ht="63.75">
      <c r="A14" s="97">
        <v>14</v>
      </c>
      <c r="B14" s="98" t="s">
        <v>177</v>
      </c>
    </row>
    <row r="15" spans="1:2" ht="51">
      <c r="A15" s="97">
        <v>15</v>
      </c>
      <c r="B15" s="98" t="s">
        <v>178</v>
      </c>
    </row>
    <row r="16" spans="1:2" ht="38.25">
      <c r="A16" s="97">
        <v>17</v>
      </c>
      <c r="B16" s="98" t="s">
        <v>179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сводные</vt:lpstr>
      <vt:lpstr>диаграмма</vt:lpstr>
      <vt:lpstr>умения</vt:lpstr>
      <vt:lpstr>реком.обучающимся</vt:lpstr>
    </vt:vector>
  </TitlesOfParts>
  <Company>ngpu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матрица</dc:title>
  <dc:creator>Алексей Спирин</dc:creator>
  <cp:lastModifiedBy>Алексей Спирин</cp:lastModifiedBy>
  <cp:lastPrinted>2015-02-05T06:17:59Z</cp:lastPrinted>
  <dcterms:created xsi:type="dcterms:W3CDTF">2004-11-29T11:34:14Z</dcterms:created>
  <dcterms:modified xsi:type="dcterms:W3CDTF">2017-10-31T18:37:34Z</dcterms:modified>
</cp:coreProperties>
</file>